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Korisnik\Desktop\"/>
    </mc:Choice>
  </mc:AlternateContent>
  <xr:revisionPtr revIDLastSave="0" documentId="8_{61A9FF26-8DB2-45EF-B95B-E06E405411E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848" yWindow="1848" windowWidth="17280" windowHeight="8964"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2" i="9"/>
  <c r="F291" i="9"/>
  <c r="H290" i="9"/>
  <c r="G290" i="9"/>
  <c r="F290" i="9"/>
  <c r="F289" i="9"/>
  <c r="H288" i="9"/>
  <c r="G288" i="9"/>
  <c r="F288" i="9"/>
  <c r="F287" i="9"/>
  <c r="F286" i="9"/>
  <c r="H285" i="9"/>
  <c r="G285" i="9"/>
  <c r="F285" i="9"/>
  <c r="E285" i="9"/>
  <c r="B285" i="9" s="1"/>
  <c r="H284" i="9"/>
  <c r="G284" i="9"/>
  <c r="F284" i="9"/>
  <c r="E284" i="9"/>
  <c r="B284" i="9" s="1"/>
  <c r="H283" i="9"/>
  <c r="G283" i="9"/>
  <c r="E283" i="9" s="1"/>
  <c r="B283" i="9" s="1"/>
  <c r="F283" i="9"/>
  <c r="F282" i="9"/>
  <c r="H281" i="9"/>
  <c r="G281" i="9"/>
  <c r="E281" i="9" s="1"/>
  <c r="B281" i="9" s="1"/>
  <c r="F281" i="9"/>
  <c r="H280" i="9"/>
  <c r="G280" i="9"/>
  <c r="F280" i="9"/>
  <c r="H279" i="9"/>
  <c r="G279" i="9"/>
  <c r="F279" i="9"/>
  <c r="F278" i="9"/>
  <c r="F277" i="9"/>
  <c r="F276" i="9"/>
  <c r="L274" i="9"/>
  <c r="F274" i="9" s="1"/>
  <c r="H274" i="9"/>
  <c r="I273" i="9"/>
  <c r="H273" i="9"/>
  <c r="F273" i="9"/>
  <c r="E272" i="9"/>
  <c r="M271" i="9"/>
  <c r="F271" i="9" s="1"/>
  <c r="L271" i="9"/>
  <c r="E271" i="9"/>
  <c r="B271" i="9" s="1"/>
  <c r="M270" i="9"/>
  <c r="F270" i="9" s="1"/>
  <c r="L270" i="9"/>
  <c r="E270" i="9"/>
  <c r="M269" i="9"/>
  <c r="F269" i="9" s="1"/>
  <c r="B269" i="9" s="1"/>
  <c r="L269" i="9"/>
  <c r="E269" i="9"/>
  <c r="M268" i="9"/>
  <c r="L268" i="9"/>
  <c r="E268" i="9"/>
  <c r="M267" i="9"/>
  <c r="F267" i="9" s="1"/>
  <c r="L267" i="9"/>
  <c r="E267" i="9"/>
  <c r="M266" i="9"/>
  <c r="F266" i="9" s="1"/>
  <c r="L266" i="9"/>
  <c r="E266" i="9"/>
  <c r="M265" i="9"/>
  <c r="F265" i="9" s="1"/>
  <c r="B265" i="9" s="1"/>
  <c r="L265" i="9"/>
  <c r="E265" i="9"/>
  <c r="M264" i="9"/>
  <c r="L264" i="9"/>
  <c r="E264" i="9"/>
  <c r="M263" i="9"/>
  <c r="F263" i="9" s="1"/>
  <c r="L263" i="9"/>
  <c r="E263" i="9"/>
  <c r="B263" i="9" s="1"/>
  <c r="M262" i="9"/>
  <c r="L262" i="9"/>
  <c r="F262" i="9"/>
  <c r="E262" i="9"/>
  <c r="M261" i="9"/>
  <c r="L261" i="9"/>
  <c r="F261" i="9"/>
  <c r="B261" i="9" s="1"/>
  <c r="E261" i="9"/>
  <c r="M260" i="9"/>
  <c r="L260" i="9"/>
  <c r="E260" i="9"/>
  <c r="M259" i="9"/>
  <c r="F259" i="9" s="1"/>
  <c r="L259" i="9"/>
  <c r="E259" i="9"/>
  <c r="M258" i="9"/>
  <c r="F258" i="9" s="1"/>
  <c r="L258" i="9"/>
  <c r="E258" i="9"/>
  <c r="M257" i="9"/>
  <c r="F257" i="9" s="1"/>
  <c r="B257" i="9" s="1"/>
  <c r="L257" i="9"/>
  <c r="E257" i="9"/>
  <c r="M256" i="9"/>
  <c r="L256" i="9"/>
  <c r="E256" i="9"/>
  <c r="M255" i="9"/>
  <c r="F255" i="9" s="1"/>
  <c r="L255" i="9"/>
  <c r="E255" i="9"/>
  <c r="B255" i="9" s="1"/>
  <c r="M254" i="9"/>
  <c r="L254" i="9"/>
  <c r="F254" i="9"/>
  <c r="E254" i="9"/>
  <c r="M253" i="9"/>
  <c r="L253" i="9"/>
  <c r="F253" i="9"/>
  <c r="B253" i="9" s="1"/>
  <c r="E253" i="9"/>
  <c r="M252" i="9"/>
  <c r="L252" i="9"/>
  <c r="E252" i="9"/>
  <c r="M251" i="9"/>
  <c r="F251" i="9" s="1"/>
  <c r="L251" i="9"/>
  <c r="E251" i="9"/>
  <c r="M250" i="9"/>
  <c r="F250" i="9" s="1"/>
  <c r="L250" i="9"/>
  <c r="E250" i="9"/>
  <c r="M249" i="9"/>
  <c r="F249" i="9" s="1"/>
  <c r="B249" i="9" s="1"/>
  <c r="L249" i="9"/>
  <c r="E249" i="9"/>
  <c r="M248" i="9"/>
  <c r="L248" i="9"/>
  <c r="E248" i="9"/>
  <c r="M247" i="9"/>
  <c r="F247" i="9" s="1"/>
  <c r="L247" i="9"/>
  <c r="E247" i="9"/>
  <c r="B247" i="9" s="1"/>
  <c r="M246" i="9"/>
  <c r="L246" i="9"/>
  <c r="F246" i="9"/>
  <c r="E246" i="9"/>
  <c r="M245" i="9"/>
  <c r="L245" i="9"/>
  <c r="F245" i="9"/>
  <c r="B245" i="9" s="1"/>
  <c r="E245" i="9"/>
  <c r="M244" i="9"/>
  <c r="L244" i="9"/>
  <c r="E244" i="9"/>
  <c r="M243" i="9"/>
  <c r="F243" i="9" s="1"/>
  <c r="L243" i="9"/>
  <c r="E243" i="9"/>
  <c r="M242" i="9"/>
  <c r="F242" i="9" s="1"/>
  <c r="L242" i="9"/>
  <c r="E242" i="9"/>
  <c r="M241" i="9"/>
  <c r="F241" i="9" s="1"/>
  <c r="B241" i="9" s="1"/>
  <c r="L241" i="9"/>
  <c r="E241" i="9"/>
  <c r="M240" i="9"/>
  <c r="L240" i="9"/>
  <c r="E240" i="9"/>
  <c r="M239" i="9"/>
  <c r="F239" i="9" s="1"/>
  <c r="L239" i="9"/>
  <c r="E239" i="9"/>
  <c r="B239" i="9" s="1"/>
  <c r="M238" i="9"/>
  <c r="L238" i="9"/>
  <c r="F238" i="9"/>
  <c r="E238" i="9"/>
  <c r="M237" i="9"/>
  <c r="L237" i="9"/>
  <c r="F237" i="9"/>
  <c r="B237" i="9" s="1"/>
  <c r="E237" i="9"/>
  <c r="M236" i="9"/>
  <c r="L236" i="9"/>
  <c r="E236" i="9"/>
  <c r="M235" i="9"/>
  <c r="F235" i="9" s="1"/>
  <c r="L235" i="9"/>
  <c r="E235" i="9"/>
  <c r="M234" i="9"/>
  <c r="F234" i="9" s="1"/>
  <c r="L234" i="9"/>
  <c r="E234" i="9"/>
  <c r="M233" i="9"/>
  <c r="F233" i="9" s="1"/>
  <c r="B233" i="9" s="1"/>
  <c r="L233" i="9"/>
  <c r="E233" i="9"/>
  <c r="M232" i="9"/>
  <c r="L232" i="9"/>
  <c r="E232" i="9"/>
  <c r="M231" i="9"/>
  <c r="F231" i="9" s="1"/>
  <c r="L231" i="9"/>
  <c r="E231" i="9"/>
  <c r="B231" i="9" s="1"/>
  <c r="M230" i="9"/>
  <c r="L230" i="9"/>
  <c r="F230" i="9"/>
  <c r="E230" i="9"/>
  <c r="M229" i="9"/>
  <c r="L229" i="9"/>
  <c r="F229" i="9"/>
  <c r="B229" i="9" s="1"/>
  <c r="E229" i="9"/>
  <c r="M228" i="9"/>
  <c r="L228" i="9"/>
  <c r="E228" i="9"/>
  <c r="M227" i="9"/>
  <c r="L227" i="9"/>
  <c r="E227" i="9"/>
  <c r="M226" i="9"/>
  <c r="F226" i="9" s="1"/>
  <c r="L226" i="9"/>
  <c r="E226" i="9"/>
  <c r="H225" i="9"/>
  <c r="G225" i="9"/>
  <c r="F225" i="9"/>
  <c r="M224" i="9"/>
  <c r="L224" i="9"/>
  <c r="E224" i="9"/>
  <c r="M223" i="9"/>
  <c r="F223" i="9" s="1"/>
  <c r="L223" i="9"/>
  <c r="E223" i="9"/>
  <c r="M222" i="9"/>
  <c r="L222" i="9"/>
  <c r="F222" i="9" s="1"/>
  <c r="E222" i="9"/>
  <c r="M221" i="9"/>
  <c r="L221" i="9"/>
  <c r="F221" i="9" s="1"/>
  <c r="B221" i="9" s="1"/>
  <c r="E221" i="9"/>
  <c r="M220" i="9"/>
  <c r="L220" i="9"/>
  <c r="E220" i="9"/>
  <c r="M219" i="9"/>
  <c r="F219" i="9" s="1"/>
  <c r="L219" i="9"/>
  <c r="E219" i="9"/>
  <c r="M218" i="9"/>
  <c r="L218" i="9"/>
  <c r="F218" i="9" s="1"/>
  <c r="E218" i="9"/>
  <c r="M217" i="9"/>
  <c r="L217" i="9"/>
  <c r="F217" i="9" s="1"/>
  <c r="B217" i="9" s="1"/>
  <c r="E217" i="9"/>
  <c r="M216" i="9"/>
  <c r="L216" i="9"/>
  <c r="E216" i="9"/>
  <c r="M215" i="9"/>
  <c r="F215" i="9" s="1"/>
  <c r="L215" i="9"/>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E157" i="9" s="1"/>
  <c r="B157" i="9" s="1"/>
  <c r="G157" i="9"/>
  <c r="F157" i="9"/>
  <c r="H156" i="9"/>
  <c r="G156" i="9"/>
  <c r="F156" i="9"/>
  <c r="H155" i="9"/>
  <c r="G155" i="9"/>
  <c r="F155" i="9"/>
  <c r="H154" i="9"/>
  <c r="E154" i="9" s="1"/>
  <c r="G154" i="9"/>
  <c r="F154" i="9"/>
  <c r="H153" i="9"/>
  <c r="G153" i="9"/>
  <c r="F153" i="9"/>
  <c r="H152" i="9"/>
  <c r="G152" i="9"/>
  <c r="F152" i="9"/>
  <c r="H151" i="9"/>
  <c r="G151" i="9"/>
  <c r="F151" i="9"/>
  <c r="H150" i="9"/>
  <c r="E150" i="9" s="1"/>
  <c r="G150" i="9"/>
  <c r="F150" i="9"/>
  <c r="H149" i="9"/>
  <c r="G149" i="9"/>
  <c r="F149" i="9"/>
  <c r="E149" i="9"/>
  <c r="B149" i="9" s="1"/>
  <c r="H148" i="9"/>
  <c r="G148" i="9"/>
  <c r="E148" i="9" s="1"/>
  <c r="F148" i="9"/>
  <c r="H147" i="9"/>
  <c r="G147" i="9"/>
  <c r="F147" i="9"/>
  <c r="H146" i="9"/>
  <c r="G146" i="9"/>
  <c r="F146" i="9"/>
  <c r="H145" i="9"/>
  <c r="G145" i="9"/>
  <c r="E145" i="9" s="1"/>
  <c r="B145" i="9" s="1"/>
  <c r="F145" i="9"/>
  <c r="H144" i="9"/>
  <c r="G144" i="9"/>
  <c r="E144" i="9" s="1"/>
  <c r="F144" i="9"/>
  <c r="H143" i="9"/>
  <c r="G143" i="9"/>
  <c r="F143" i="9"/>
  <c r="F142" i="9"/>
  <c r="H141" i="9"/>
  <c r="E141" i="9" s="1"/>
  <c r="G141" i="9"/>
  <c r="F141" i="9"/>
  <c r="H140" i="9"/>
  <c r="G140" i="9"/>
  <c r="F140" i="9"/>
  <c r="H139" i="9"/>
  <c r="G139" i="9"/>
  <c r="F139" i="9"/>
  <c r="H138" i="9"/>
  <c r="E138" i="9" s="1"/>
  <c r="G138" i="9"/>
  <c r="F138" i="9"/>
  <c r="H137" i="9"/>
  <c r="G137" i="9"/>
  <c r="F137" i="9"/>
  <c r="E137" i="9"/>
  <c r="B137" i="9" s="1"/>
  <c r="H136" i="9"/>
  <c r="G136" i="9"/>
  <c r="E136" i="9" s="1"/>
  <c r="F136" i="9"/>
  <c r="H135" i="9"/>
  <c r="G135" i="9"/>
  <c r="F135" i="9"/>
  <c r="H134" i="9"/>
  <c r="G134" i="9"/>
  <c r="F134" i="9"/>
  <c r="H133" i="9"/>
  <c r="G133" i="9"/>
  <c r="E133" i="9" s="1"/>
  <c r="B133" i="9" s="1"/>
  <c r="F133" i="9"/>
  <c r="H132" i="9"/>
  <c r="G132" i="9"/>
  <c r="E132" i="9" s="1"/>
  <c r="F132" i="9"/>
  <c r="H131" i="9"/>
  <c r="G131" i="9"/>
  <c r="F131" i="9"/>
  <c r="H130" i="9"/>
  <c r="G130" i="9"/>
  <c r="F130" i="9"/>
  <c r="H129" i="9"/>
  <c r="E129" i="9" s="1"/>
  <c r="B129" i="9" s="1"/>
  <c r="G129" i="9"/>
  <c r="F129" i="9"/>
  <c r="H128" i="9"/>
  <c r="G128" i="9"/>
  <c r="F128" i="9"/>
  <c r="H127" i="9"/>
  <c r="G127" i="9"/>
  <c r="F127" i="9"/>
  <c r="H126" i="9"/>
  <c r="E126" i="9" s="1"/>
  <c r="G126" i="9"/>
  <c r="F126" i="9"/>
  <c r="H125" i="9"/>
  <c r="G125" i="9"/>
  <c r="F125" i="9"/>
  <c r="H124" i="9"/>
  <c r="G124" i="9"/>
  <c r="F124" i="9"/>
  <c r="H123" i="9"/>
  <c r="G123" i="9"/>
  <c r="F123" i="9"/>
  <c r="H122" i="9"/>
  <c r="E122" i="9" s="1"/>
  <c r="G122" i="9"/>
  <c r="F122" i="9"/>
  <c r="H121" i="9"/>
  <c r="G121" i="9"/>
  <c r="F121" i="9"/>
  <c r="E121" i="9"/>
  <c r="B121" i="9" s="1"/>
  <c r="H120" i="9"/>
  <c r="G120" i="9"/>
  <c r="E120" i="9" s="1"/>
  <c r="F120" i="9"/>
  <c r="H119" i="9"/>
  <c r="G119" i="9"/>
  <c r="F119" i="9"/>
  <c r="H118" i="9"/>
  <c r="G118" i="9"/>
  <c r="F118" i="9"/>
  <c r="H117" i="9"/>
  <c r="G117" i="9"/>
  <c r="E117" i="9" s="1"/>
  <c r="B117" i="9" s="1"/>
  <c r="F117" i="9"/>
  <c r="H116" i="9"/>
  <c r="G116" i="9"/>
  <c r="E116" i="9" s="1"/>
  <c r="F116" i="9"/>
  <c r="H115" i="9"/>
  <c r="G115" i="9"/>
  <c r="F115" i="9"/>
  <c r="H114" i="9"/>
  <c r="G114" i="9"/>
  <c r="F114" i="9"/>
  <c r="H113" i="9"/>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G105" i="9"/>
  <c r="E105" i="9" s="1"/>
  <c r="B105" i="9" s="1"/>
  <c r="F105" i="9"/>
  <c r="H104" i="9"/>
  <c r="G104" i="9"/>
  <c r="E104" i="9" s="1"/>
  <c r="F104" i="9"/>
  <c r="H103" i="9"/>
  <c r="G103" i="9"/>
  <c r="F103" i="9"/>
  <c r="H102" i="9"/>
  <c r="G102" i="9"/>
  <c r="F102" i="9"/>
  <c r="H101" i="9"/>
  <c r="G101" i="9"/>
  <c r="F101" i="9"/>
  <c r="E101" i="9"/>
  <c r="B101" i="9" s="1"/>
  <c r="H100" i="9"/>
  <c r="G100" i="9"/>
  <c r="E100" i="9" s="1"/>
  <c r="F100" i="9"/>
  <c r="H99" i="9"/>
  <c r="G99" i="9"/>
  <c r="F99" i="9"/>
  <c r="H98" i="9"/>
  <c r="G98" i="9"/>
  <c r="F98" i="9"/>
  <c r="H97" i="9"/>
  <c r="E97" i="9" s="1"/>
  <c r="G97" i="9"/>
  <c r="F97" i="9"/>
  <c r="H96" i="9"/>
  <c r="G96" i="9"/>
  <c r="F96" i="9"/>
  <c r="H95" i="9"/>
  <c r="G95" i="9"/>
  <c r="F95" i="9"/>
  <c r="H94" i="9"/>
  <c r="E94" i="9" s="1"/>
  <c r="B94" i="9" s="1"/>
  <c r="G94" i="9"/>
  <c r="F94" i="9"/>
  <c r="H93" i="9"/>
  <c r="G93" i="9"/>
  <c r="E93" i="9" s="1"/>
  <c r="B93" i="9" s="1"/>
  <c r="F93" i="9"/>
  <c r="H92" i="9"/>
  <c r="G92" i="9"/>
  <c r="F92" i="9"/>
  <c r="H91" i="9"/>
  <c r="G91" i="9"/>
  <c r="F91" i="9"/>
  <c r="H90" i="9"/>
  <c r="E90" i="9" s="1"/>
  <c r="B90" i="9" s="1"/>
  <c r="G90" i="9"/>
  <c r="F90" i="9"/>
  <c r="H89" i="9"/>
  <c r="G89" i="9"/>
  <c r="E89" i="9" s="1"/>
  <c r="B89" i="9" s="1"/>
  <c r="F89" i="9"/>
  <c r="H88" i="9"/>
  <c r="G88" i="9"/>
  <c r="E88" i="9" s="1"/>
  <c r="F88" i="9"/>
  <c r="H87" i="9"/>
  <c r="G87" i="9"/>
  <c r="F87" i="9"/>
  <c r="H86" i="9"/>
  <c r="G86" i="9"/>
  <c r="F86" i="9"/>
  <c r="H85" i="9"/>
  <c r="G85" i="9"/>
  <c r="F85" i="9"/>
  <c r="E85" i="9"/>
  <c r="B85" i="9" s="1"/>
  <c r="H84" i="9"/>
  <c r="G84" i="9"/>
  <c r="E84" i="9" s="1"/>
  <c r="F84" i="9"/>
  <c r="H83" i="9"/>
  <c r="G83" i="9"/>
  <c r="F83" i="9"/>
  <c r="H82" i="9"/>
  <c r="G82" i="9"/>
  <c r="F82" i="9"/>
  <c r="H81" i="9"/>
  <c r="G81" i="9"/>
  <c r="E81" i="9" s="1"/>
  <c r="F81" i="9"/>
  <c r="H80" i="9"/>
  <c r="G80" i="9"/>
  <c r="F80" i="9"/>
  <c r="H79" i="9"/>
  <c r="G79" i="9"/>
  <c r="F79" i="9"/>
  <c r="H78" i="9"/>
  <c r="E78" i="9" s="1"/>
  <c r="G78" i="9"/>
  <c r="F78" i="9"/>
  <c r="H77" i="9"/>
  <c r="E77" i="9" s="1"/>
  <c r="G77" i="9"/>
  <c r="F77" i="9"/>
  <c r="H76" i="9"/>
  <c r="G76" i="9"/>
  <c r="F76" i="9"/>
  <c r="H75" i="9"/>
  <c r="G75" i="9"/>
  <c r="F75" i="9"/>
  <c r="H74" i="9"/>
  <c r="E74" i="9" s="1"/>
  <c r="G74" i="9"/>
  <c r="F74" i="9"/>
  <c r="H73" i="9"/>
  <c r="G73" i="9"/>
  <c r="F73" i="9"/>
  <c r="E73" i="9"/>
  <c r="B73" i="9" s="1"/>
  <c r="H72" i="9"/>
  <c r="G72" i="9"/>
  <c r="E72" i="9" s="1"/>
  <c r="F72" i="9"/>
  <c r="H71" i="9"/>
  <c r="G71" i="9"/>
  <c r="F71" i="9"/>
  <c r="H70" i="9"/>
  <c r="G70" i="9"/>
  <c r="F70" i="9"/>
  <c r="H69" i="9"/>
  <c r="G69" i="9"/>
  <c r="E69" i="9" s="1"/>
  <c r="B69" i="9" s="1"/>
  <c r="F69" i="9"/>
  <c r="H68" i="9"/>
  <c r="G68" i="9"/>
  <c r="E68" i="9" s="1"/>
  <c r="F68" i="9"/>
  <c r="H67" i="9"/>
  <c r="G67" i="9"/>
  <c r="F67" i="9"/>
  <c r="H66" i="9"/>
  <c r="G66" i="9"/>
  <c r="F66" i="9"/>
  <c r="H65" i="9"/>
  <c r="E65" i="9" s="1"/>
  <c r="B65" i="9" s="1"/>
  <c r="G65" i="9"/>
  <c r="F65" i="9"/>
  <c r="H64" i="9"/>
  <c r="E64" i="9" s="1"/>
  <c r="B64" i="9" s="1"/>
  <c r="G64" i="9"/>
  <c r="F64" i="9"/>
  <c r="H63" i="9"/>
  <c r="G63" i="9"/>
  <c r="F63" i="9"/>
  <c r="H62" i="9"/>
  <c r="G62" i="9"/>
  <c r="E62" i="9" s="1"/>
  <c r="B62" i="9" s="1"/>
  <c r="F62" i="9"/>
  <c r="H61" i="9"/>
  <c r="E61" i="9" s="1"/>
  <c r="B61" i="9" s="1"/>
  <c r="G61" i="9"/>
  <c r="F61" i="9"/>
  <c r="H60" i="9"/>
  <c r="G60" i="9"/>
  <c r="F60" i="9"/>
  <c r="H59" i="9"/>
  <c r="G59" i="9"/>
  <c r="F59" i="9"/>
  <c r="H58" i="9"/>
  <c r="G58" i="9"/>
  <c r="E58" i="9" s="1"/>
  <c r="B58" i="9" s="1"/>
  <c r="F58" i="9"/>
  <c r="H57" i="9"/>
  <c r="E57" i="9" s="1"/>
  <c r="B57" i="9" s="1"/>
  <c r="G57" i="9"/>
  <c r="F57" i="9"/>
  <c r="H56" i="9"/>
  <c r="G56" i="9"/>
  <c r="E56" i="9" s="1"/>
  <c r="B56" i="9" s="1"/>
  <c r="F56" i="9"/>
  <c r="H55" i="9"/>
  <c r="G55" i="9"/>
  <c r="E55" i="9" s="1"/>
  <c r="B55" i="9" s="1"/>
  <c r="F55" i="9"/>
  <c r="H54" i="9"/>
  <c r="G54" i="9"/>
  <c r="F54" i="9"/>
  <c r="H53" i="9"/>
  <c r="G53" i="9"/>
  <c r="F53" i="9"/>
  <c r="H52" i="9"/>
  <c r="G52" i="9"/>
  <c r="F52" i="9"/>
  <c r="E52" i="9"/>
  <c r="B52" i="9" s="1"/>
  <c r="H51" i="9"/>
  <c r="G51" i="9"/>
  <c r="E51" i="9" s="1"/>
  <c r="F51" i="9"/>
  <c r="H50" i="9"/>
  <c r="G50" i="9"/>
  <c r="F50" i="9"/>
  <c r="H49" i="9"/>
  <c r="G49" i="9"/>
  <c r="F49" i="9"/>
  <c r="H48" i="9"/>
  <c r="G48" i="9"/>
  <c r="E48" i="9" s="1"/>
  <c r="B48" i="9" s="1"/>
  <c r="F48" i="9"/>
  <c r="H47" i="9"/>
  <c r="G47" i="9"/>
  <c r="F47" i="9"/>
  <c r="H46" i="9"/>
  <c r="G46" i="9"/>
  <c r="E46" i="9" s="1"/>
  <c r="B46" i="9" s="1"/>
  <c r="F46" i="9"/>
  <c r="H45" i="9"/>
  <c r="E45" i="9" s="1"/>
  <c r="B45" i="9" s="1"/>
  <c r="G45" i="9"/>
  <c r="F45" i="9"/>
  <c r="H44" i="9"/>
  <c r="E44" i="9" s="1"/>
  <c r="B44" i="9" s="1"/>
  <c r="G44" i="9"/>
  <c r="F44" i="9"/>
  <c r="H43" i="9"/>
  <c r="G43" i="9"/>
  <c r="F43" i="9"/>
  <c r="H42" i="9"/>
  <c r="G42" i="9"/>
  <c r="E42" i="9" s="1"/>
  <c r="B42" i="9" s="1"/>
  <c r="F42" i="9"/>
  <c r="H41" i="9"/>
  <c r="E41" i="9" s="1"/>
  <c r="B41" i="9" s="1"/>
  <c r="G41" i="9"/>
  <c r="F41" i="9"/>
  <c r="H40" i="9"/>
  <c r="G40" i="9"/>
  <c r="E40" i="9" s="1"/>
  <c r="B40" i="9" s="1"/>
  <c r="F40" i="9"/>
  <c r="H39" i="9"/>
  <c r="G39" i="9"/>
  <c r="E39" i="9" s="1"/>
  <c r="B39" i="9" s="1"/>
  <c r="F39" i="9"/>
  <c r="H38" i="9"/>
  <c r="G38" i="9"/>
  <c r="F38" i="9"/>
  <c r="H37" i="9"/>
  <c r="G37" i="9"/>
  <c r="F37" i="9"/>
  <c r="H36" i="9"/>
  <c r="G36" i="9"/>
  <c r="F36" i="9"/>
  <c r="E36" i="9"/>
  <c r="B36" i="9" s="1"/>
  <c r="H35" i="9"/>
  <c r="G35" i="9"/>
  <c r="E35" i="9" s="1"/>
  <c r="F35" i="9"/>
  <c r="H34" i="9"/>
  <c r="G34" i="9"/>
  <c r="F34" i="9"/>
  <c r="H33" i="9"/>
  <c r="G33" i="9"/>
  <c r="F33" i="9"/>
  <c r="H32" i="9"/>
  <c r="E32" i="9" s="1"/>
  <c r="G32" i="9"/>
  <c r="F32" i="9"/>
  <c r="H31" i="9"/>
  <c r="G31" i="9"/>
  <c r="F31" i="9"/>
  <c r="H30" i="9"/>
  <c r="G30" i="9"/>
  <c r="E30" i="9" s="1"/>
  <c r="B30" i="9" s="1"/>
  <c r="F30" i="9"/>
  <c r="H29" i="9"/>
  <c r="E29" i="9" s="1"/>
  <c r="B29" i="9" s="1"/>
  <c r="G29" i="9"/>
  <c r="F29" i="9"/>
  <c r="H28" i="9"/>
  <c r="G28" i="9"/>
  <c r="E28" i="9" s="1"/>
  <c r="F28" i="9"/>
  <c r="H27" i="9"/>
  <c r="G27" i="9"/>
  <c r="F27" i="9"/>
  <c r="H26" i="9"/>
  <c r="G26" i="9"/>
  <c r="F26" i="9"/>
  <c r="H25" i="9"/>
  <c r="E25" i="9" s="1"/>
  <c r="B25" i="9" s="1"/>
  <c r="G25" i="9"/>
  <c r="F25" i="9"/>
  <c r="H24" i="9"/>
  <c r="G24" i="9"/>
  <c r="E24" i="9" s="1"/>
  <c r="B24" i="9" s="1"/>
  <c r="F24" i="9"/>
  <c r="H23" i="9"/>
  <c r="G23" i="9"/>
  <c r="E23" i="9" s="1"/>
  <c r="B23" i="9" s="1"/>
  <c r="F23" i="9"/>
  <c r="H22" i="9"/>
  <c r="G22" i="9"/>
  <c r="F22" i="9"/>
  <c r="H21" i="9"/>
  <c r="G21" i="9"/>
  <c r="F21" i="9"/>
  <c r="F20" i="9"/>
  <c r="F4" i="9"/>
  <c r="O3" i="9"/>
  <c r="G274" i="9" s="1"/>
  <c r="E274" i="9" s="1"/>
  <c r="I3" i="9"/>
  <c r="H3" i="9"/>
  <c r="G3" i="9"/>
  <c r="D101" i="8"/>
  <c r="D95" i="8"/>
  <c r="D90" i="8"/>
  <c r="D85" i="8"/>
  <c r="D80" i="8"/>
  <c r="D75" i="8"/>
  <c r="D70" i="8"/>
  <c r="D65" i="8"/>
  <c r="D60" i="8"/>
  <c r="D55" i="8"/>
  <c r="D50" i="8"/>
  <c r="D44" i="8"/>
  <c r="D36" i="8"/>
  <c r="D26" i="8"/>
  <c r="D24" i="8" s="1"/>
  <c r="C1499" i="1" s="1"/>
  <c r="H1499" i="1" s="1"/>
  <c r="D18" i="8"/>
  <c r="D8" i="8"/>
  <c r="E44" i="7"/>
  <c r="D44" i="7"/>
  <c r="E39" i="7"/>
  <c r="E38" i="7" s="1"/>
  <c r="I31" i="3" s="1"/>
  <c r="D39" i="7"/>
  <c r="D38" i="7" s="1"/>
  <c r="H31" i="3" s="1"/>
  <c r="E30" i="7"/>
  <c r="D30" i="7"/>
  <c r="E23" i="7"/>
  <c r="D23" i="7"/>
  <c r="E14" i="7"/>
  <c r="D14" i="7"/>
  <c r="E7" i="7"/>
  <c r="D7" i="7"/>
  <c r="E6" i="7"/>
  <c r="D6"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E114" i="6" s="1"/>
  <c r="I27" i="3"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E35" i="6" s="1"/>
  <c r="D43" i="6"/>
  <c r="F43" i="6" s="1"/>
  <c r="F42" i="6"/>
  <c r="F41" i="6"/>
  <c r="F40" i="6"/>
  <c r="E39" i="6"/>
  <c r="D39" i="6"/>
  <c r="F39" i="6" s="1"/>
  <c r="F38" i="6"/>
  <c r="F37" i="6"/>
  <c r="E36" i="6"/>
  <c r="D36" i="6"/>
  <c r="F36" i="6" s="1"/>
  <c r="F34" i="6"/>
  <c r="F33" i="6"/>
  <c r="F32" i="6"/>
  <c r="F31" i="6"/>
  <c r="F30" i="6"/>
  <c r="F29" i="6"/>
  <c r="E28" i="6"/>
  <c r="D1322" i="1" s="1"/>
  <c r="D28" i="6"/>
  <c r="F28" i="6" s="1"/>
  <c r="F27" i="6"/>
  <c r="F26" i="6"/>
  <c r="F25" i="6"/>
  <c r="F24" i="6"/>
  <c r="F23" i="6"/>
  <c r="E22" i="6"/>
  <c r="D22" i="6"/>
  <c r="F21" i="6"/>
  <c r="F20" i="6"/>
  <c r="F19" i="6"/>
  <c r="F18" i="6"/>
  <c r="F17" i="6"/>
  <c r="F16" i="6"/>
  <c r="F15" i="6"/>
  <c r="F14" i="6"/>
  <c r="E13" i="6"/>
  <c r="D13" i="6"/>
  <c r="F13" i="6" s="1"/>
  <c r="F12" i="6"/>
  <c r="F11" i="6"/>
  <c r="E10" i="6"/>
  <c r="D10" i="6"/>
  <c r="F10" i="6" s="1"/>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1223" i="1" s="1"/>
  <c r="D246" i="5"/>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H289" i="9" s="1"/>
  <c r="D180" i="5"/>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D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5" i="5"/>
  <c r="F124" i="5"/>
  <c r="F123" i="5"/>
  <c r="F122" i="5"/>
  <c r="F121" i="5"/>
  <c r="F120" i="5"/>
  <c r="E119" i="5"/>
  <c r="E118" i="5" s="1"/>
  <c r="D119" i="5"/>
  <c r="C1097" i="1"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E7" i="5"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18" i="4"/>
  <c r="D418" i="4"/>
  <c r="E417" i="4"/>
  <c r="D417" i="4"/>
  <c r="E416" i="4"/>
  <c r="E643" i="4" s="1"/>
  <c r="D416" i="4"/>
  <c r="F411" i="4"/>
  <c r="F410" i="4"/>
  <c r="F409" i="4"/>
  <c r="F406" i="4"/>
  <c r="F405" i="4"/>
  <c r="F404" i="4"/>
  <c r="F403" i="4"/>
  <c r="E402" i="4"/>
  <c r="D402" i="4"/>
  <c r="F402" i="4" s="1"/>
  <c r="F401" i="4"/>
  <c r="E400" i="4"/>
  <c r="D400" i="4"/>
  <c r="F400" i="4" s="1"/>
  <c r="F399" i="4"/>
  <c r="F398" i="4"/>
  <c r="E397" i="4"/>
  <c r="E396" i="4" s="1"/>
  <c r="D397"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E363" i="4" s="1"/>
  <c r="D364" i="4"/>
  <c r="F364" i="4" s="1"/>
  <c r="D363"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4" i="4" s="1"/>
  <c r="D263" i="4"/>
  <c r="F263" i="4" s="1"/>
  <c r="F262" i="4"/>
  <c r="F261" i="4"/>
  <c r="F260" i="4"/>
  <c r="E259" i="4"/>
  <c r="D259" i="4"/>
  <c r="F258" i="4"/>
  <c r="F257" i="4"/>
  <c r="F256" i="4"/>
  <c r="F255" i="4"/>
  <c r="F254"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1" i="1" s="1"/>
  <c r="D216" i="4"/>
  <c r="F216"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F140" i="4" s="1"/>
  <c r="F138" i="4"/>
  <c r="F137" i="4"/>
  <c r="F136" i="4"/>
  <c r="F135" i="4"/>
  <c r="E134" i="4"/>
  <c r="E133" i="4" s="1"/>
  <c r="D134" i="4"/>
  <c r="F132" i="4"/>
  <c r="F131" i="4"/>
  <c r="F130" i="4"/>
  <c r="F129" i="4"/>
  <c r="E128" i="4"/>
  <c r="D128" i="4"/>
  <c r="F128" i="4" s="1"/>
  <c r="F127" i="4"/>
  <c r="F126" i="4"/>
  <c r="E125" i="4"/>
  <c r="D125" i="4"/>
  <c r="F125" i="4" s="1"/>
  <c r="E124" i="4"/>
  <c r="F123" i="4"/>
  <c r="F122" i="4"/>
  <c r="F121" i="4"/>
  <c r="E120" i="4"/>
  <c r="D120" i="4"/>
  <c r="F120" i="4" s="1"/>
  <c r="F119" i="4"/>
  <c r="F118" i="4"/>
  <c r="F117" i="4"/>
  <c r="F116" i="4"/>
  <c r="F115" i="4"/>
  <c r="F114" i="4"/>
  <c r="F113" i="4"/>
  <c r="E112" i="4"/>
  <c r="D112" i="4"/>
  <c r="F111" i="4"/>
  <c r="F110" i="4"/>
  <c r="F109" i="4"/>
  <c r="F108" i="4"/>
  <c r="E107" i="4"/>
  <c r="E106" i="4" s="1"/>
  <c r="D102" i="1"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D1422" i="1"/>
  <c r="C1422" i="1"/>
  <c r="H1422" i="1" s="1"/>
  <c r="D1421" i="1"/>
  <c r="C1421" i="1"/>
  <c r="D1420" i="1"/>
  <c r="C1420" i="1"/>
  <c r="H1420" i="1" s="1"/>
  <c r="D1419" i="1"/>
  <c r="C1419" i="1"/>
  <c r="D1418" i="1"/>
  <c r="C1418" i="1"/>
  <c r="H1418" i="1" s="1"/>
  <c r="D1417" i="1"/>
  <c r="C1417" i="1"/>
  <c r="D1416" i="1"/>
  <c r="C1416" i="1"/>
  <c r="H1416" i="1" s="1"/>
  <c r="D1415" i="1"/>
  <c r="C1415" i="1"/>
  <c r="D1414" i="1"/>
  <c r="C1414" i="1"/>
  <c r="H1414" i="1" s="1"/>
  <c r="D1413" i="1"/>
  <c r="C1413" i="1"/>
  <c r="D1412" i="1"/>
  <c r="C1412" i="1"/>
  <c r="H1412" i="1" s="1"/>
  <c r="D1411" i="1"/>
  <c r="C1411" i="1"/>
  <c r="D1410" i="1"/>
  <c r="C1410" i="1"/>
  <c r="H1410" i="1" s="1"/>
  <c r="C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6" i="1"/>
  <c r="D1315" i="1"/>
  <c r="C1315" i="1"/>
  <c r="H1315" i="1" s="1"/>
  <c r="D1314" i="1"/>
  <c r="C1314" i="1"/>
  <c r="D1313" i="1"/>
  <c r="C1313" i="1"/>
  <c r="H1313" i="1" s="1"/>
  <c r="D1312" i="1"/>
  <c r="C1312" i="1"/>
  <c r="D1311" i="1"/>
  <c r="C1311" i="1"/>
  <c r="H1311" i="1" s="1"/>
  <c r="D1310" i="1"/>
  <c r="C1310" i="1"/>
  <c r="D1309" i="1"/>
  <c r="C1309" i="1"/>
  <c r="H1309" i="1" s="1"/>
  <c r="D1308" i="1"/>
  <c r="C1308" i="1"/>
  <c r="D1307" i="1"/>
  <c r="C1307" i="1"/>
  <c r="H1307" i="1" s="1"/>
  <c r="D1306" i="1"/>
  <c r="C1306" i="1"/>
  <c r="D1305" i="1"/>
  <c r="C1305" i="1"/>
  <c r="H1305" i="1" s="1"/>
  <c r="D1304" i="1"/>
  <c r="C1304" i="1"/>
  <c r="D1303" i="1"/>
  <c r="C1303" i="1"/>
  <c r="H1303" i="1" s="1"/>
  <c r="D1302" i="1"/>
  <c r="C1302" i="1"/>
  <c r="D1301" i="1"/>
  <c r="C1301" i="1"/>
  <c r="H1301" i="1" s="1"/>
  <c r="D1300" i="1"/>
  <c r="C1300" i="1"/>
  <c r="D1298" i="1"/>
  <c r="C1298" i="1"/>
  <c r="D1297" i="1"/>
  <c r="C1297" i="1"/>
  <c r="H1297" i="1" s="1"/>
  <c r="D1296" i="1"/>
  <c r="C1296" i="1"/>
  <c r="D1295" i="1"/>
  <c r="C1295" i="1"/>
  <c r="H1295" i="1" s="1"/>
  <c r="D1294" i="1"/>
  <c r="C1294" i="1"/>
  <c r="D1293" i="1"/>
  <c r="C1293" i="1"/>
  <c r="H1293" i="1" s="1"/>
  <c r="D1292" i="1"/>
  <c r="C1292" i="1"/>
  <c r="D1291" i="1"/>
  <c r="C1291" i="1"/>
  <c r="H1291" i="1" s="1"/>
  <c r="D1290" i="1"/>
  <c r="C1290" i="1"/>
  <c r="D1289" i="1"/>
  <c r="C1289" i="1"/>
  <c r="H1289" i="1" s="1"/>
  <c r="D1288" i="1"/>
  <c r="C1288" i="1"/>
  <c r="D1287" i="1"/>
  <c r="C1287" i="1"/>
  <c r="H1287" i="1" s="1"/>
  <c r="D1286" i="1"/>
  <c r="C1286" i="1"/>
  <c r="D1285" i="1"/>
  <c r="C1285" i="1"/>
  <c r="H1285" i="1" s="1"/>
  <c r="D1284" i="1"/>
  <c r="C1284" i="1"/>
  <c r="D1283" i="1"/>
  <c r="C1283" i="1"/>
  <c r="H1283" i="1" s="1"/>
  <c r="D1282" i="1"/>
  <c r="C1282" i="1"/>
  <c r="D1281" i="1"/>
  <c r="C1281" i="1"/>
  <c r="H1281" i="1" s="1"/>
  <c r="D1280" i="1"/>
  <c r="C1280" i="1"/>
  <c r="D1279" i="1"/>
  <c r="C1279" i="1"/>
  <c r="H1279" i="1" s="1"/>
  <c r="D1278" i="1"/>
  <c r="C1278" i="1"/>
  <c r="D1277" i="1"/>
  <c r="C1277" i="1"/>
  <c r="H1277" i="1" s="1"/>
  <c r="D1276" i="1"/>
  <c r="C1276" i="1"/>
  <c r="D1275" i="1"/>
  <c r="C1275" i="1"/>
  <c r="H1275" i="1" s="1"/>
  <c r="D1274" i="1"/>
  <c r="C1274" i="1"/>
  <c r="D1273" i="1"/>
  <c r="C1273" i="1"/>
  <c r="H1273" i="1" s="1"/>
  <c r="D1272" i="1"/>
  <c r="C1272" i="1"/>
  <c r="D1271" i="1"/>
  <c r="C1271" i="1"/>
  <c r="H1271" i="1" s="1"/>
  <c r="D1270" i="1"/>
  <c r="C1270" i="1"/>
  <c r="D1269" i="1"/>
  <c r="C1269" i="1"/>
  <c r="H1269" i="1" s="1"/>
  <c r="D1268" i="1"/>
  <c r="C1268" i="1"/>
  <c r="D1267" i="1"/>
  <c r="C1267" i="1"/>
  <c r="H1267" i="1" s="1"/>
  <c r="D1266" i="1"/>
  <c r="C1266" i="1"/>
  <c r="D1265" i="1"/>
  <c r="C1265" i="1"/>
  <c r="H1265" i="1" s="1"/>
  <c r="D1264" i="1"/>
  <c r="C1264" i="1"/>
  <c r="D1263" i="1"/>
  <c r="C1263" i="1"/>
  <c r="H1263" i="1" s="1"/>
  <c r="D1262" i="1"/>
  <c r="C1262" i="1"/>
  <c r="D1261" i="1"/>
  <c r="C1261" i="1"/>
  <c r="H1261" i="1" s="1"/>
  <c r="D1260" i="1"/>
  <c r="C1260" i="1"/>
  <c r="D1259" i="1"/>
  <c r="C1259" i="1"/>
  <c r="H1259" i="1" s="1"/>
  <c r="D1258" i="1"/>
  <c r="C1258" i="1"/>
  <c r="D1257" i="1"/>
  <c r="C1257" i="1"/>
  <c r="H1257" i="1" s="1"/>
  <c r="D1256" i="1"/>
  <c r="C1256" i="1"/>
  <c r="D1255" i="1"/>
  <c r="C1255" i="1"/>
  <c r="H1255" i="1" s="1"/>
  <c r="D1254" i="1"/>
  <c r="C1254" i="1"/>
  <c r="D1253" i="1"/>
  <c r="C1253" i="1"/>
  <c r="H1253" i="1" s="1"/>
  <c r="D1252" i="1"/>
  <c r="C1252" i="1"/>
  <c r="D1251" i="1"/>
  <c r="C1251" i="1"/>
  <c r="H1251" i="1" s="1"/>
  <c r="D1250" i="1"/>
  <c r="C1250" i="1"/>
  <c r="D1249" i="1"/>
  <c r="C1249" i="1"/>
  <c r="H1249" i="1" s="1"/>
  <c r="D1248" i="1"/>
  <c r="C1248" i="1"/>
  <c r="D1247" i="1"/>
  <c r="C1247" i="1"/>
  <c r="H1247" i="1" s="1"/>
  <c r="D1246" i="1"/>
  <c r="C1246" i="1"/>
  <c r="D1245" i="1"/>
  <c r="C1245" i="1"/>
  <c r="H1245" i="1" s="1"/>
  <c r="D1244" i="1"/>
  <c r="C1244" i="1"/>
  <c r="D1243" i="1"/>
  <c r="C1243" i="1"/>
  <c r="H1243" i="1" s="1"/>
  <c r="D1242" i="1"/>
  <c r="C1242" i="1"/>
  <c r="D1241" i="1"/>
  <c r="C1241" i="1"/>
  <c r="D1240" i="1"/>
  <c r="C1240" i="1"/>
  <c r="D1239" i="1"/>
  <c r="C1239" i="1"/>
  <c r="H1239" i="1" s="1"/>
  <c r="D1238" i="1"/>
  <c r="C1238" i="1"/>
  <c r="D1237" i="1"/>
  <c r="C1237" i="1"/>
  <c r="H1237" i="1" s="1"/>
  <c r="D1236" i="1"/>
  <c r="D1235" i="1"/>
  <c r="D1234" i="1"/>
  <c r="C1234" i="1"/>
  <c r="D1233" i="1"/>
  <c r="C1233" i="1"/>
  <c r="H1233" i="1" s="1"/>
  <c r="D1232" i="1"/>
  <c r="C1232" i="1"/>
  <c r="D1231" i="1"/>
  <c r="C1231" i="1"/>
  <c r="H1231" i="1" s="1"/>
  <c r="D1230" i="1"/>
  <c r="C1230" i="1"/>
  <c r="D1229" i="1"/>
  <c r="C1229" i="1"/>
  <c r="H1229" i="1" s="1"/>
  <c r="D1228" i="1"/>
  <c r="C1228" i="1"/>
  <c r="C1227" i="1"/>
  <c r="D1226" i="1"/>
  <c r="C1226" i="1"/>
  <c r="H1226" i="1" s="1"/>
  <c r="D1225" i="1"/>
  <c r="C1225" i="1"/>
  <c r="D1224" i="1"/>
  <c r="C1224" i="1"/>
  <c r="C1223" i="1"/>
  <c r="D1221" i="1"/>
  <c r="C1221" i="1"/>
  <c r="H1221" i="1" s="1"/>
  <c r="D1220" i="1"/>
  <c r="C1220" i="1"/>
  <c r="D1219" i="1"/>
  <c r="C1219" i="1"/>
  <c r="H1219" i="1" s="1"/>
  <c r="D1218" i="1"/>
  <c r="C1218" i="1"/>
  <c r="D1217" i="1"/>
  <c r="C1217" i="1"/>
  <c r="H1217" i="1" s="1"/>
  <c r="D1216" i="1"/>
  <c r="C1216" i="1"/>
  <c r="D1215" i="1"/>
  <c r="D1213" i="1"/>
  <c r="C1213" i="1"/>
  <c r="H1213" i="1" s="1"/>
  <c r="D1212" i="1"/>
  <c r="C1212" i="1"/>
  <c r="D1211" i="1"/>
  <c r="C1211" i="1"/>
  <c r="H1211" i="1" s="1"/>
  <c r="D1210" i="1"/>
  <c r="C1210" i="1"/>
  <c r="D1209" i="1"/>
  <c r="C1209" i="1"/>
  <c r="H1209" i="1" s="1"/>
  <c r="D1208" i="1"/>
  <c r="C1208" i="1"/>
  <c r="D1207" i="1"/>
  <c r="C1207" i="1"/>
  <c r="H1207" i="1" s="1"/>
  <c r="D1206" i="1"/>
  <c r="C1206" i="1"/>
  <c r="D1205" i="1"/>
  <c r="C1205" i="1"/>
  <c r="H1205" i="1" s="1"/>
  <c r="D1204" i="1"/>
  <c r="C1204" i="1"/>
  <c r="D1203" i="1"/>
  <c r="C1203" i="1"/>
  <c r="H1203" i="1" s="1"/>
  <c r="D1202" i="1"/>
  <c r="C1202" i="1"/>
  <c r="D1201" i="1"/>
  <c r="C1201" i="1"/>
  <c r="H1201" i="1" s="1"/>
  <c r="D1200" i="1"/>
  <c r="C1200" i="1"/>
  <c r="D1199" i="1"/>
  <c r="C1199" i="1"/>
  <c r="H1199" i="1" s="1"/>
  <c r="D1198" i="1"/>
  <c r="C1198" i="1"/>
  <c r="D1197" i="1"/>
  <c r="C1197" i="1"/>
  <c r="H1197" i="1" s="1"/>
  <c r="D1196" i="1"/>
  <c r="C1196" i="1"/>
  <c r="D1195" i="1"/>
  <c r="C1195" i="1"/>
  <c r="H1195" i="1" s="1"/>
  <c r="D1194" i="1"/>
  <c r="C1194" i="1"/>
  <c r="D1193" i="1"/>
  <c r="C1193" i="1"/>
  <c r="H1193" i="1" s="1"/>
  <c r="D1192" i="1"/>
  <c r="C1192" i="1"/>
  <c r="D1191" i="1"/>
  <c r="C1191" i="1"/>
  <c r="H1191" i="1" s="1"/>
  <c r="D1190" i="1"/>
  <c r="C1190" i="1"/>
  <c r="D1189" i="1"/>
  <c r="C1189" i="1"/>
  <c r="H1189" i="1" s="1"/>
  <c r="D1188" i="1"/>
  <c r="C1188" i="1"/>
  <c r="D1187" i="1"/>
  <c r="C1187" i="1"/>
  <c r="H1187" i="1" s="1"/>
  <c r="D1186" i="1"/>
  <c r="C1186" i="1"/>
  <c r="D1185" i="1"/>
  <c r="C1185" i="1"/>
  <c r="H1185" i="1" s="1"/>
  <c r="D1184" i="1"/>
  <c r="C1184" i="1"/>
  <c r="D1183" i="1"/>
  <c r="D1182" i="1"/>
  <c r="C1182" i="1"/>
  <c r="D1181" i="1"/>
  <c r="C1181" i="1"/>
  <c r="H1181" i="1" s="1"/>
  <c r="D1180" i="1"/>
  <c r="C1180" i="1"/>
  <c r="D1179" i="1"/>
  <c r="C1179" i="1"/>
  <c r="H1179" i="1" s="1"/>
  <c r="D1178" i="1"/>
  <c r="C1178" i="1"/>
  <c r="D1177" i="1"/>
  <c r="C1177" i="1"/>
  <c r="H1177" i="1" s="1"/>
  <c r="D1176" i="1"/>
  <c r="C1176" i="1"/>
  <c r="D1175" i="1"/>
  <c r="C1175" i="1"/>
  <c r="H1175" i="1" s="1"/>
  <c r="D1174" i="1"/>
  <c r="C1174" i="1"/>
  <c r="D1173" i="1"/>
  <c r="C1173" i="1"/>
  <c r="H1173" i="1" s="1"/>
  <c r="D1172" i="1"/>
  <c r="C1172" i="1"/>
  <c r="D1171" i="1"/>
  <c r="C1171" i="1"/>
  <c r="H1171" i="1" s="1"/>
  <c r="D1170" i="1"/>
  <c r="C1170" i="1"/>
  <c r="D1169" i="1"/>
  <c r="C1169" i="1"/>
  <c r="H1169" i="1" s="1"/>
  <c r="D1168" i="1"/>
  <c r="C1168" i="1"/>
  <c r="D1166" i="1"/>
  <c r="C1166" i="1"/>
  <c r="D1165" i="1"/>
  <c r="C1165" i="1"/>
  <c r="D1164" i="1"/>
  <c r="C1164" i="1"/>
  <c r="H1164" i="1" s="1"/>
  <c r="D1163" i="1"/>
  <c r="C1163" i="1"/>
  <c r="D1162" i="1"/>
  <c r="C1162" i="1"/>
  <c r="H1162" i="1" s="1"/>
  <c r="D1161" i="1"/>
  <c r="C1161" i="1"/>
  <c r="D1160" i="1"/>
  <c r="C1160" i="1"/>
  <c r="H1160" i="1" s="1"/>
  <c r="D1159" i="1"/>
  <c r="C1159" i="1"/>
  <c r="D1158" i="1"/>
  <c r="C1158" i="1"/>
  <c r="D1157" i="1"/>
  <c r="D1156" i="1"/>
  <c r="C1156" i="1"/>
  <c r="H1156" i="1" s="1"/>
  <c r="D1155" i="1"/>
  <c r="C1155" i="1"/>
  <c r="D1151" i="1"/>
  <c r="C1151" i="1"/>
  <c r="D1150" i="1"/>
  <c r="C1150" i="1"/>
  <c r="H1150" i="1" s="1"/>
  <c r="D1149" i="1"/>
  <c r="C1149" i="1"/>
  <c r="D1148" i="1"/>
  <c r="C1148" i="1"/>
  <c r="H1148" i="1" s="1"/>
  <c r="D1147" i="1"/>
  <c r="C1147" i="1"/>
  <c r="D1146" i="1"/>
  <c r="C1146" i="1"/>
  <c r="H1146" i="1" s="1"/>
  <c r="D1145" i="1"/>
  <c r="C1145" i="1"/>
  <c r="D1144" i="1"/>
  <c r="C1144" i="1"/>
  <c r="H1144" i="1" s="1"/>
  <c r="D1143" i="1"/>
  <c r="C1143" i="1"/>
  <c r="D1142" i="1"/>
  <c r="C1142" i="1"/>
  <c r="H1142" i="1" s="1"/>
  <c r="D1141" i="1"/>
  <c r="C1141" i="1"/>
  <c r="D1140" i="1"/>
  <c r="C1140" i="1"/>
  <c r="H1140" i="1" s="1"/>
  <c r="D1139" i="1"/>
  <c r="C1139" i="1"/>
  <c r="D1138" i="1"/>
  <c r="C1138" i="1"/>
  <c r="H1138" i="1" s="1"/>
  <c r="D1137" i="1"/>
  <c r="C1137" i="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D1127" i="1"/>
  <c r="C1127" i="1"/>
  <c r="D1126" i="1"/>
  <c r="C1126" i="1"/>
  <c r="H1126" i="1" s="1"/>
  <c r="D1125" i="1"/>
  <c r="C1125" i="1"/>
  <c r="D1124" i="1"/>
  <c r="C1124" i="1"/>
  <c r="H1124" i="1" s="1"/>
  <c r="D1123" i="1"/>
  <c r="C1123" i="1"/>
  <c r="D1122" i="1"/>
  <c r="C1122" i="1"/>
  <c r="H1122" i="1" s="1"/>
  <c r="D1121" i="1"/>
  <c r="C1121" i="1"/>
  <c r="D1120" i="1"/>
  <c r="C1120" i="1"/>
  <c r="H1120" i="1" s="1"/>
  <c r="D1119" i="1"/>
  <c r="C1119" i="1"/>
  <c r="D1118" i="1"/>
  <c r="C1118" i="1"/>
  <c r="H1118" i="1" s="1"/>
  <c r="D1117" i="1"/>
  <c r="C1117" i="1"/>
  <c r="D1116" i="1"/>
  <c r="C1116" i="1"/>
  <c r="H1116" i="1" s="1"/>
  <c r="D1115" i="1"/>
  <c r="C1115" i="1"/>
  <c r="D1114" i="1"/>
  <c r="C1114" i="1"/>
  <c r="H1114" i="1" s="1"/>
  <c r="D1113" i="1"/>
  <c r="C1113" i="1"/>
  <c r="D1112" i="1"/>
  <c r="D1111" i="1"/>
  <c r="C1111" i="1"/>
  <c r="D1110" i="1"/>
  <c r="C1110" i="1"/>
  <c r="H1110" i="1" s="1"/>
  <c r="D1109" i="1"/>
  <c r="C1109" i="1"/>
  <c r="D1108" i="1"/>
  <c r="C1108" i="1"/>
  <c r="H1108" i="1" s="1"/>
  <c r="D1107" i="1"/>
  <c r="C1107" i="1"/>
  <c r="D1106" i="1"/>
  <c r="C1106" i="1"/>
  <c r="H1106" i="1" s="1"/>
  <c r="D1105" i="1"/>
  <c r="C1105" i="1"/>
  <c r="D1104" i="1"/>
  <c r="D1103" i="1"/>
  <c r="C1103" i="1"/>
  <c r="D1102" i="1"/>
  <c r="C1102" i="1"/>
  <c r="H1102" i="1" s="1"/>
  <c r="D1101" i="1"/>
  <c r="C1101" i="1"/>
  <c r="D1100" i="1"/>
  <c r="C1100" i="1"/>
  <c r="H1100" i="1" s="1"/>
  <c r="D1099" i="1"/>
  <c r="C1099" i="1"/>
  <c r="D1098" i="1"/>
  <c r="C1098" i="1"/>
  <c r="H1098" i="1" s="1"/>
  <c r="D1097" i="1"/>
  <c r="D1096" i="1"/>
  <c r="D1095" i="1"/>
  <c r="C1095" i="1"/>
  <c r="H1095" i="1" s="1"/>
  <c r="D1094" i="1"/>
  <c r="C1094" i="1"/>
  <c r="D1093" i="1"/>
  <c r="C1093" i="1"/>
  <c r="H1093" i="1" s="1"/>
  <c r="D1092" i="1"/>
  <c r="C1092" i="1"/>
  <c r="D1091" i="1"/>
  <c r="C1091" i="1"/>
  <c r="H1091" i="1" s="1"/>
  <c r="D1090" i="1"/>
  <c r="C1090" i="1"/>
  <c r="D1089" i="1"/>
  <c r="C1089" i="1"/>
  <c r="H1089" i="1" s="1"/>
  <c r="D1088" i="1"/>
  <c r="C1088" i="1"/>
  <c r="D1087" i="1"/>
  <c r="C1087" i="1"/>
  <c r="H1087" i="1" s="1"/>
  <c r="D1086" i="1"/>
  <c r="C1086" i="1"/>
  <c r="D1085" i="1"/>
  <c r="C1085" i="1"/>
  <c r="H1085" i="1" s="1"/>
  <c r="C1084" i="1"/>
  <c r="D1083" i="1"/>
  <c r="C1083" i="1"/>
  <c r="H1083" i="1" s="1"/>
  <c r="D1082" i="1"/>
  <c r="C1082" i="1"/>
  <c r="D1081" i="1"/>
  <c r="C1081" i="1"/>
  <c r="H1081" i="1" s="1"/>
  <c r="D1080" i="1"/>
  <c r="C1080" i="1"/>
  <c r="D1079" i="1"/>
  <c r="C1079" i="1"/>
  <c r="H1079" i="1" s="1"/>
  <c r="D1078" i="1"/>
  <c r="C1078" i="1"/>
  <c r="D1077" i="1"/>
  <c r="C1077" i="1"/>
  <c r="H1077" i="1" s="1"/>
  <c r="D1076" i="1"/>
  <c r="C1076" i="1"/>
  <c r="D1075" i="1"/>
  <c r="C1075" i="1"/>
  <c r="H1075" i="1" s="1"/>
  <c r="D1074" i="1"/>
  <c r="C1074" i="1"/>
  <c r="D1073" i="1"/>
  <c r="C1073" i="1"/>
  <c r="H1073" i="1" s="1"/>
  <c r="D1072" i="1"/>
  <c r="C1072" i="1"/>
  <c r="D1071" i="1"/>
  <c r="C1071" i="1"/>
  <c r="H1071" i="1" s="1"/>
  <c r="D1070" i="1"/>
  <c r="C1070" i="1"/>
  <c r="D1069" i="1"/>
  <c r="C1069" i="1"/>
  <c r="H1069" i="1" s="1"/>
  <c r="D1068" i="1"/>
  <c r="C1068" i="1"/>
  <c r="D1067" i="1"/>
  <c r="C1067" i="1"/>
  <c r="H1067" i="1" s="1"/>
  <c r="D1066" i="1"/>
  <c r="D1064" i="1"/>
  <c r="C1064" i="1"/>
  <c r="D1063" i="1"/>
  <c r="C1063" i="1"/>
  <c r="H1063" i="1" s="1"/>
  <c r="D1062" i="1"/>
  <c r="C1062" i="1"/>
  <c r="D1061" i="1"/>
  <c r="C1061" i="1"/>
  <c r="H1061" i="1" s="1"/>
  <c r="D1060" i="1"/>
  <c r="C1060" i="1"/>
  <c r="D1059" i="1"/>
  <c r="C1059" i="1"/>
  <c r="H1059" i="1" s="1"/>
  <c r="D1058" i="1"/>
  <c r="C1058" i="1"/>
  <c r="D1057" i="1"/>
  <c r="C1057" i="1"/>
  <c r="H1057" i="1" s="1"/>
  <c r="D1056" i="1"/>
  <c r="C1056" i="1"/>
  <c r="D1055" i="1"/>
  <c r="C1055" i="1"/>
  <c r="H1055" i="1" s="1"/>
  <c r="D1054" i="1"/>
  <c r="C1054" i="1"/>
  <c r="D1053" i="1"/>
  <c r="C1053" i="1"/>
  <c r="H1053" i="1" s="1"/>
  <c r="D1052" i="1"/>
  <c r="C1052" i="1"/>
  <c r="D1051" i="1"/>
  <c r="C1051" i="1"/>
  <c r="H1051" i="1" s="1"/>
  <c r="D1050" i="1"/>
  <c r="C1050" i="1"/>
  <c r="D1049" i="1"/>
  <c r="C1049" i="1"/>
  <c r="H1049" i="1" s="1"/>
  <c r="D1048" i="1"/>
  <c r="C1048" i="1"/>
  <c r="D1047" i="1"/>
  <c r="D1045" i="1"/>
  <c r="C1045" i="1"/>
  <c r="D1044" i="1"/>
  <c r="C1044" i="1"/>
  <c r="H1044" i="1" s="1"/>
  <c r="D1043" i="1"/>
  <c r="C1043" i="1"/>
  <c r="D1042" i="1"/>
  <c r="C1042" i="1"/>
  <c r="H1042" i="1" s="1"/>
  <c r="D1041" i="1"/>
  <c r="C1041" i="1"/>
  <c r="D1040" i="1"/>
  <c r="C1040" i="1"/>
  <c r="H1040" i="1" s="1"/>
  <c r="D1039" i="1"/>
  <c r="C1039" i="1"/>
  <c r="D1038" i="1"/>
  <c r="C1038" i="1"/>
  <c r="H1038" i="1" s="1"/>
  <c r="D1037" i="1"/>
  <c r="C1037" i="1"/>
  <c r="D1036" i="1"/>
  <c r="C1036" i="1"/>
  <c r="H1036" i="1" s="1"/>
  <c r="D1035" i="1"/>
  <c r="C1035" i="1"/>
  <c r="D1034" i="1"/>
  <c r="C1034" i="1"/>
  <c r="H1034" i="1" s="1"/>
  <c r="D1033" i="1"/>
  <c r="C1033" i="1"/>
  <c r="D1032" i="1"/>
  <c r="C1032" i="1"/>
  <c r="H1032" i="1" s="1"/>
  <c r="D1031" i="1"/>
  <c r="C1031" i="1"/>
  <c r="D1030" i="1"/>
  <c r="C1030" i="1"/>
  <c r="H1030" i="1" s="1"/>
  <c r="D1029" i="1"/>
  <c r="C1029" i="1"/>
  <c r="D1028" i="1"/>
  <c r="C1028" i="1"/>
  <c r="H1028" i="1" s="1"/>
  <c r="D1027" i="1"/>
  <c r="C1027" i="1"/>
  <c r="D1026" i="1"/>
  <c r="C1026" i="1"/>
  <c r="H1026" i="1" s="1"/>
  <c r="D1025" i="1"/>
  <c r="C1025" i="1"/>
  <c r="D1024" i="1"/>
  <c r="C1024" i="1"/>
  <c r="H1024" i="1" s="1"/>
  <c r="D1023" i="1"/>
  <c r="C1023" i="1"/>
  <c r="D1022" i="1"/>
  <c r="C1022" i="1"/>
  <c r="H1022" i="1" s="1"/>
  <c r="D1021" i="1"/>
  <c r="C1021" i="1"/>
  <c r="D1020" i="1"/>
  <c r="C1020" i="1"/>
  <c r="H1020" i="1" s="1"/>
  <c r="D1019" i="1"/>
  <c r="C1019" i="1"/>
  <c r="D1018" i="1"/>
  <c r="C1018" i="1"/>
  <c r="H1018" i="1" s="1"/>
  <c r="D1017" i="1"/>
  <c r="C1017" i="1"/>
  <c r="D1016" i="1"/>
  <c r="C1016" i="1"/>
  <c r="H1016" i="1" s="1"/>
  <c r="D1015" i="1"/>
  <c r="C1015" i="1"/>
  <c r="D1014" i="1"/>
  <c r="C1014" i="1"/>
  <c r="H1014" i="1" s="1"/>
  <c r="D1013" i="1"/>
  <c r="C1013" i="1"/>
  <c r="D1012" i="1"/>
  <c r="C1012" i="1"/>
  <c r="H1012" i="1" s="1"/>
  <c r="D1011" i="1"/>
  <c r="C1011" i="1"/>
  <c r="D1010" i="1"/>
  <c r="C1010" i="1"/>
  <c r="H1010" i="1" s="1"/>
  <c r="D1009" i="1"/>
  <c r="C1009" i="1"/>
  <c r="D1008" i="1"/>
  <c r="C1008" i="1"/>
  <c r="H1008" i="1" s="1"/>
  <c r="D1007" i="1"/>
  <c r="C1007" i="1"/>
  <c r="D1006" i="1"/>
  <c r="C1006" i="1"/>
  <c r="H1006" i="1" s="1"/>
  <c r="D1005" i="1"/>
  <c r="C1005" i="1"/>
  <c r="D1004" i="1"/>
  <c r="C1004" i="1"/>
  <c r="H1004" i="1" s="1"/>
  <c r="D1003" i="1"/>
  <c r="C1003" i="1"/>
  <c r="D1002" i="1"/>
  <c r="C1002" i="1"/>
  <c r="H1002" i="1" s="1"/>
  <c r="D1001" i="1"/>
  <c r="C1001" i="1"/>
  <c r="D1000" i="1"/>
  <c r="C1000" i="1"/>
  <c r="H1000" i="1" s="1"/>
  <c r="D999" i="1"/>
  <c r="C999" i="1"/>
  <c r="D998" i="1"/>
  <c r="C998" i="1"/>
  <c r="H998" i="1" s="1"/>
  <c r="D997" i="1"/>
  <c r="C997" i="1"/>
  <c r="D996" i="1"/>
  <c r="C996" i="1"/>
  <c r="H996" i="1" s="1"/>
  <c r="D995" i="1"/>
  <c r="C995" i="1"/>
  <c r="D994" i="1"/>
  <c r="C994" i="1"/>
  <c r="H994" i="1" s="1"/>
  <c r="D993" i="1"/>
  <c r="C993" i="1"/>
  <c r="D992" i="1"/>
  <c r="C992" i="1"/>
  <c r="H992" i="1" s="1"/>
  <c r="D991" i="1"/>
  <c r="C991" i="1"/>
  <c r="D990" i="1"/>
  <c r="D989" i="1"/>
  <c r="C989" i="1"/>
  <c r="H989" i="1" s="1"/>
  <c r="D988" i="1"/>
  <c r="C988" i="1"/>
  <c r="D987" i="1"/>
  <c r="C987" i="1"/>
  <c r="H987" i="1" s="1"/>
  <c r="D986" i="1"/>
  <c r="C986" i="1"/>
  <c r="D983" i="1"/>
  <c r="C983" i="1"/>
  <c r="H983" i="1" s="1"/>
  <c r="D982" i="1"/>
  <c r="C982" i="1"/>
  <c r="D981" i="1"/>
  <c r="C981" i="1"/>
  <c r="H981" i="1" s="1"/>
  <c r="D980" i="1"/>
  <c r="C980" i="1"/>
  <c r="D979" i="1"/>
  <c r="C979" i="1"/>
  <c r="H979" i="1" s="1"/>
  <c r="D978" i="1"/>
  <c r="C978" i="1"/>
  <c r="D977" i="1"/>
  <c r="C977" i="1"/>
  <c r="H977" i="1" s="1"/>
  <c r="D976" i="1"/>
  <c r="C976" i="1"/>
  <c r="D975" i="1"/>
  <c r="C975" i="1"/>
  <c r="H975" i="1" s="1"/>
  <c r="D974" i="1"/>
  <c r="C974" i="1"/>
  <c r="D973" i="1"/>
  <c r="C973" i="1"/>
  <c r="H973" i="1" s="1"/>
  <c r="D972" i="1"/>
  <c r="C972" i="1"/>
  <c r="D971" i="1"/>
  <c r="C971" i="1"/>
  <c r="H971" i="1" s="1"/>
  <c r="D970" i="1"/>
  <c r="C970" i="1"/>
  <c r="D969" i="1"/>
  <c r="C969" i="1"/>
  <c r="H969" i="1" s="1"/>
  <c r="D968" i="1"/>
  <c r="C968" i="1"/>
  <c r="D967" i="1"/>
  <c r="C967" i="1"/>
  <c r="H967" i="1" s="1"/>
  <c r="D966" i="1"/>
  <c r="C966" i="1"/>
  <c r="D965" i="1"/>
  <c r="C965" i="1"/>
  <c r="H965" i="1" s="1"/>
  <c r="D964" i="1"/>
  <c r="C964" i="1"/>
  <c r="D963" i="1"/>
  <c r="C963" i="1"/>
  <c r="H963" i="1" s="1"/>
  <c r="D962" i="1"/>
  <c r="C962" i="1"/>
  <c r="D961" i="1"/>
  <c r="C961" i="1"/>
  <c r="H961" i="1" s="1"/>
  <c r="D960" i="1"/>
  <c r="C960" i="1"/>
  <c r="D959" i="1"/>
  <c r="C959" i="1"/>
  <c r="H959" i="1" s="1"/>
  <c r="D958" i="1"/>
  <c r="C958" i="1"/>
  <c r="D957" i="1"/>
  <c r="C957" i="1"/>
  <c r="H957" i="1" s="1"/>
  <c r="D956" i="1"/>
  <c r="C956" i="1"/>
  <c r="D955" i="1"/>
  <c r="C955" i="1"/>
  <c r="H955" i="1" s="1"/>
  <c r="D954" i="1"/>
  <c r="C954" i="1"/>
  <c r="D953" i="1"/>
  <c r="C953" i="1"/>
  <c r="H953" i="1" s="1"/>
  <c r="D952" i="1"/>
  <c r="C952" i="1"/>
  <c r="D951" i="1"/>
  <c r="C951" i="1"/>
  <c r="H951" i="1" s="1"/>
  <c r="D950" i="1"/>
  <c r="C950" i="1"/>
  <c r="D949" i="1"/>
  <c r="C949" i="1"/>
  <c r="H949" i="1" s="1"/>
  <c r="D948" i="1"/>
  <c r="C948" i="1"/>
  <c r="D947" i="1"/>
  <c r="C947" i="1"/>
  <c r="H947" i="1" s="1"/>
  <c r="D946" i="1"/>
  <c r="C946" i="1"/>
  <c r="D945" i="1"/>
  <c r="C945" i="1"/>
  <c r="H945" i="1" s="1"/>
  <c r="D944" i="1"/>
  <c r="C944" i="1"/>
  <c r="D943" i="1"/>
  <c r="C943" i="1"/>
  <c r="H943" i="1" s="1"/>
  <c r="D942" i="1"/>
  <c r="C942" i="1"/>
  <c r="D941" i="1"/>
  <c r="C941" i="1"/>
  <c r="H941" i="1" s="1"/>
  <c r="D940" i="1"/>
  <c r="C940" i="1"/>
  <c r="D939" i="1"/>
  <c r="C939" i="1"/>
  <c r="H939" i="1" s="1"/>
  <c r="D938" i="1"/>
  <c r="C938" i="1"/>
  <c r="D937" i="1"/>
  <c r="C937" i="1"/>
  <c r="H937" i="1" s="1"/>
  <c r="D936" i="1"/>
  <c r="C936" i="1"/>
  <c r="D935" i="1"/>
  <c r="C935" i="1"/>
  <c r="H935" i="1" s="1"/>
  <c r="D934" i="1"/>
  <c r="C934" i="1"/>
  <c r="D933" i="1"/>
  <c r="C933" i="1"/>
  <c r="H933" i="1" s="1"/>
  <c r="D932" i="1"/>
  <c r="C932" i="1"/>
  <c r="D931" i="1"/>
  <c r="C931" i="1"/>
  <c r="H931" i="1" s="1"/>
  <c r="D930" i="1"/>
  <c r="C930" i="1"/>
  <c r="D929" i="1"/>
  <c r="C929" i="1"/>
  <c r="H929" i="1" s="1"/>
  <c r="D928" i="1"/>
  <c r="C928" i="1"/>
  <c r="D927" i="1"/>
  <c r="C927" i="1"/>
  <c r="H927" i="1" s="1"/>
  <c r="D926" i="1"/>
  <c r="C926" i="1"/>
  <c r="D925" i="1"/>
  <c r="C925" i="1"/>
  <c r="H925" i="1" s="1"/>
  <c r="D924" i="1"/>
  <c r="C924" i="1"/>
  <c r="D923" i="1"/>
  <c r="C923" i="1"/>
  <c r="H923" i="1" s="1"/>
  <c r="D922" i="1"/>
  <c r="C922" i="1"/>
  <c r="D921" i="1"/>
  <c r="C921" i="1"/>
  <c r="H921" i="1" s="1"/>
  <c r="D920" i="1"/>
  <c r="C920" i="1"/>
  <c r="D919" i="1"/>
  <c r="C919" i="1"/>
  <c r="H919" i="1" s="1"/>
  <c r="D918" i="1"/>
  <c r="C918" i="1"/>
  <c r="D917" i="1"/>
  <c r="C917" i="1"/>
  <c r="H917" i="1" s="1"/>
  <c r="D916" i="1"/>
  <c r="C916" i="1"/>
  <c r="D915" i="1"/>
  <c r="C915" i="1"/>
  <c r="H915" i="1" s="1"/>
  <c r="D914" i="1"/>
  <c r="C914" i="1"/>
  <c r="D913" i="1"/>
  <c r="C913" i="1"/>
  <c r="H913" i="1" s="1"/>
  <c r="D912" i="1"/>
  <c r="C912" i="1"/>
  <c r="D911" i="1"/>
  <c r="C911" i="1"/>
  <c r="H911" i="1" s="1"/>
  <c r="D910" i="1"/>
  <c r="C910" i="1"/>
  <c r="D909" i="1"/>
  <c r="C909" i="1"/>
  <c r="H909" i="1" s="1"/>
  <c r="D908" i="1"/>
  <c r="C908" i="1"/>
  <c r="D907" i="1"/>
  <c r="C907" i="1"/>
  <c r="H907" i="1" s="1"/>
  <c r="D906" i="1"/>
  <c r="C906" i="1"/>
  <c r="D905" i="1"/>
  <c r="C905" i="1"/>
  <c r="H905" i="1" s="1"/>
  <c r="D904" i="1"/>
  <c r="C904" i="1"/>
  <c r="D903" i="1"/>
  <c r="C903" i="1"/>
  <c r="H903" i="1" s="1"/>
  <c r="D902" i="1"/>
  <c r="C902" i="1"/>
  <c r="D901" i="1"/>
  <c r="C901" i="1"/>
  <c r="H901" i="1" s="1"/>
  <c r="D900" i="1"/>
  <c r="C900" i="1"/>
  <c r="D899" i="1"/>
  <c r="C899" i="1"/>
  <c r="H899" i="1" s="1"/>
  <c r="D898" i="1"/>
  <c r="C898" i="1"/>
  <c r="D897" i="1"/>
  <c r="C897" i="1"/>
  <c r="H897" i="1" s="1"/>
  <c r="D896" i="1"/>
  <c r="C896" i="1"/>
  <c r="D895" i="1"/>
  <c r="C895" i="1"/>
  <c r="H895" i="1" s="1"/>
  <c r="D894" i="1"/>
  <c r="C894" i="1"/>
  <c r="D893" i="1"/>
  <c r="C893" i="1"/>
  <c r="H893" i="1" s="1"/>
  <c r="D892" i="1"/>
  <c r="C892" i="1"/>
  <c r="D891" i="1"/>
  <c r="C891" i="1"/>
  <c r="H891" i="1" s="1"/>
  <c r="D890" i="1"/>
  <c r="C890" i="1"/>
  <c r="D889" i="1"/>
  <c r="C889" i="1"/>
  <c r="H889" i="1" s="1"/>
  <c r="D888" i="1"/>
  <c r="C888" i="1"/>
  <c r="D887" i="1"/>
  <c r="C887" i="1"/>
  <c r="H887" i="1" s="1"/>
  <c r="D886" i="1"/>
  <c r="C886" i="1"/>
  <c r="D885" i="1"/>
  <c r="C885" i="1"/>
  <c r="H885" i="1" s="1"/>
  <c r="D884" i="1"/>
  <c r="C884" i="1"/>
  <c r="D883" i="1"/>
  <c r="C883" i="1"/>
  <c r="H883" i="1" s="1"/>
  <c r="D882" i="1"/>
  <c r="C882" i="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3" i="1"/>
  <c r="C413" i="1"/>
  <c r="D412" i="1"/>
  <c r="C412" i="1"/>
  <c r="D411"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D344" i="1"/>
  <c r="C344" i="1"/>
  <c r="H344" i="1" s="1"/>
  <c r="D343" i="1"/>
  <c r="C343" i="1"/>
  <c r="H343" i="1" s="1"/>
  <c r="D342" i="1"/>
  <c r="C342" i="1"/>
  <c r="H342" i="1" s="1"/>
  <c r="D341" i="1"/>
  <c r="C341" i="1"/>
  <c r="H341" i="1" s="1"/>
  <c r="D340" i="1"/>
  <c r="C340" i="1"/>
  <c r="H340" i="1" s="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H134" i="1" s="1"/>
  <c r="D133" i="1"/>
  <c r="C133" i="1"/>
  <c r="H133" i="1" s="1"/>
  <c r="D132" i="1"/>
  <c r="C132" i="1"/>
  <c r="H132" i="1" s="1"/>
  <c r="D131" i="1"/>
  <c r="C131" i="1"/>
  <c r="H131" i="1" s="1"/>
  <c r="D130" i="1"/>
  <c r="C130" i="1"/>
  <c r="H130" i="1" s="1"/>
  <c r="D129" i="1"/>
  <c r="D128" i="1"/>
  <c r="C128" i="1"/>
  <c r="D127" i="1"/>
  <c r="C127" i="1"/>
  <c r="D126" i="1"/>
  <c r="C126" i="1"/>
  <c r="D125" i="1"/>
  <c r="C125" i="1"/>
  <c r="D124" i="1"/>
  <c r="C124" i="1"/>
  <c r="D123" i="1"/>
  <c r="C123" i="1"/>
  <c r="D122" i="1"/>
  <c r="C122" i="1"/>
  <c r="D121" i="1"/>
  <c r="C121" i="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D71" i="1"/>
  <c r="C71" i="1"/>
  <c r="D70" i="1"/>
  <c r="C70" i="1"/>
  <c r="D69" i="1"/>
  <c r="C69" i="1"/>
  <c r="D68" i="1"/>
  <c r="C68" i="1"/>
  <c r="H68" i="1" s="1"/>
  <c r="D67" i="1"/>
  <c r="C67" i="1"/>
  <c r="D66" i="1"/>
  <c r="C66" i="1"/>
  <c r="H66" i="1" s="1"/>
  <c r="D65" i="1"/>
  <c r="C65" i="1"/>
  <c r="D64" i="1"/>
  <c r="C64" i="1"/>
  <c r="H64" i="1" s="1"/>
  <c r="D63" i="1"/>
  <c r="C63" i="1"/>
  <c r="D62" i="1"/>
  <c r="C62" i="1"/>
  <c r="H62" i="1" s="1"/>
  <c r="D61" i="1"/>
  <c r="C61" i="1"/>
  <c r="D60" i="1"/>
  <c r="C60" i="1"/>
  <c r="H60" i="1" s="1"/>
  <c r="D59" i="1"/>
  <c r="C59" i="1"/>
  <c r="D58" i="1"/>
  <c r="C58" i="1"/>
  <c r="H58" i="1" s="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D46" i="1"/>
  <c r="D45" i="1"/>
  <c r="C45" i="1"/>
  <c r="D44" i="1"/>
  <c r="C44" i="1"/>
  <c r="H44" i="1" s="1"/>
  <c r="D43" i="1"/>
  <c r="C43" i="1"/>
  <c r="D42" i="1"/>
  <c r="C42" i="1"/>
  <c r="H42" i="1" s="1"/>
  <c r="D41" i="1"/>
  <c r="C41" i="1"/>
  <c r="D40" i="1"/>
  <c r="D39" i="1"/>
  <c r="C39" i="1"/>
  <c r="H39" i="1" s="1"/>
  <c r="D38" i="1"/>
  <c r="C38" i="1"/>
  <c r="D37" i="1"/>
  <c r="C37" i="1"/>
  <c r="H37" i="1" s="1"/>
  <c r="D36" i="1"/>
  <c r="C36" i="1"/>
  <c r="D35" i="1"/>
  <c r="C35" i="1"/>
  <c r="H35" i="1" s="1"/>
  <c r="D34" i="1"/>
  <c r="C34" i="1"/>
  <c r="D33" i="1"/>
  <c r="C33" i="1"/>
  <c r="H33" i="1" s="1"/>
  <c r="D32" i="1"/>
  <c r="C32" i="1"/>
  <c r="D31" i="1"/>
  <c r="C31" i="1"/>
  <c r="H31" i="1" s="1"/>
  <c r="D30" i="1"/>
  <c r="C30" i="1"/>
  <c r="D29" i="1"/>
  <c r="C29" i="1"/>
  <c r="H29" i="1" s="1"/>
  <c r="D28" i="1"/>
  <c r="C28" i="1"/>
  <c r="D27" i="1"/>
  <c r="C27" i="1"/>
  <c r="H27" i="1" s="1"/>
  <c r="D26" i="1"/>
  <c r="C26" i="1"/>
  <c r="D25" i="1"/>
  <c r="C25" i="1"/>
  <c r="H25" i="1" s="1"/>
  <c r="D24" i="1"/>
  <c r="C24" i="1"/>
  <c r="D23" i="1"/>
  <c r="C23" i="1"/>
  <c r="H23" i="1" s="1"/>
  <c r="D22" i="1"/>
  <c r="C22" i="1"/>
  <c r="D21" i="1"/>
  <c r="C21" i="1"/>
  <c r="H21" i="1" s="1"/>
  <c r="D20" i="1"/>
  <c r="C20" i="1"/>
  <c r="D19" i="1"/>
  <c r="C19" i="1"/>
  <c r="H19" i="1" s="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H41" i="1" l="1"/>
  <c r="H43" i="1"/>
  <c r="H45" i="1"/>
  <c r="H122" i="1"/>
  <c r="H124" i="1"/>
  <c r="H126" i="1"/>
  <c r="H128" i="1"/>
  <c r="H137" i="1"/>
  <c r="H139" i="1"/>
  <c r="H141" i="1"/>
  <c r="H143" i="1"/>
  <c r="H145" i="1"/>
  <c r="H161" i="1"/>
  <c r="H163" i="1"/>
  <c r="H165" i="1"/>
  <c r="H167" i="1"/>
  <c r="H169" i="1"/>
  <c r="H171" i="1"/>
  <c r="H173" i="1"/>
  <c r="H175" i="1"/>
  <c r="H177" i="1"/>
  <c r="H179" i="1"/>
  <c r="H181" i="1"/>
  <c r="H183" i="1"/>
  <c r="H185" i="1"/>
  <c r="H187" i="1"/>
  <c r="H189" i="1"/>
  <c r="H70" i="1"/>
  <c r="H72" i="1"/>
  <c r="H74" i="1"/>
  <c r="H76" i="1"/>
  <c r="H79" i="1"/>
  <c r="H81" i="1"/>
  <c r="H83" i="1"/>
  <c r="H85" i="1"/>
  <c r="H87" i="1"/>
  <c r="H89" i="1"/>
  <c r="H91" i="1"/>
  <c r="H93" i="1"/>
  <c r="H95" i="1"/>
  <c r="H97" i="1"/>
  <c r="H99" i="1"/>
  <c r="H101" i="1"/>
  <c r="H191" i="1"/>
  <c r="H250" i="1"/>
  <c r="H252" i="1"/>
  <c r="H254" i="1"/>
  <c r="H256" i="1"/>
  <c r="H258" i="1"/>
  <c r="H260" i="1"/>
  <c r="H262" i="1"/>
  <c r="H264" i="1"/>
  <c r="H266" i="1"/>
  <c r="H268" i="1"/>
  <c r="H270" i="1"/>
  <c r="H272" i="1"/>
  <c r="H274" i="1"/>
  <c r="H276" i="1"/>
  <c r="H278" i="1"/>
  <c r="H280" i="1"/>
  <c r="H282" i="1"/>
  <c r="H284" i="1"/>
  <c r="H289" i="1"/>
  <c r="H291" i="1"/>
  <c r="H307" i="1"/>
  <c r="H309" i="1"/>
  <c r="H311" i="1"/>
  <c r="H313" i="1"/>
  <c r="H315" i="1"/>
  <c r="H317" i="1"/>
  <c r="H319" i="1"/>
  <c r="H321" i="1"/>
  <c r="H323" i="1"/>
  <c r="H325" i="1"/>
  <c r="H327" i="1"/>
  <c r="H329" i="1"/>
  <c r="H331" i="1"/>
  <c r="H333" i="1"/>
  <c r="H335" i="1"/>
  <c r="H337" i="1"/>
  <c r="H347" i="1"/>
  <c r="H349" i="1"/>
  <c r="H351" i="1"/>
  <c r="H353" i="1"/>
  <c r="H355" i="1"/>
  <c r="H357" i="1"/>
  <c r="H359" i="1"/>
  <c r="H361" i="1"/>
  <c r="H363" i="1"/>
  <c r="H365" i="1"/>
  <c r="H367" i="1"/>
  <c r="H369" i="1"/>
  <c r="H371" i="1"/>
  <c r="H373" i="1"/>
  <c r="H375" i="1"/>
  <c r="H377" i="1"/>
  <c r="H379" i="1"/>
  <c r="H381" i="1"/>
  <c r="H383" i="1"/>
  <c r="H385" i="1"/>
  <c r="H387" i="1"/>
  <c r="H389" i="1"/>
  <c r="H393" i="1"/>
  <c r="H395" i="1"/>
  <c r="H397" i="1"/>
  <c r="H399" i="1"/>
  <c r="H401" i="1"/>
  <c r="H405" i="1"/>
  <c r="H413" i="1"/>
  <c r="H467" i="1"/>
  <c r="H469" i="1"/>
  <c r="H471" i="1"/>
  <c r="H473" i="1"/>
  <c r="H475" i="1"/>
  <c r="H477" i="1"/>
  <c r="H563" i="1"/>
  <c r="H565" i="1"/>
  <c r="H567" i="1"/>
  <c r="H569" i="1"/>
  <c r="H571" i="1"/>
  <c r="H573" i="1"/>
  <c r="D87" i="5"/>
  <c r="C1066" i="1"/>
  <c r="H1066" i="1" s="1"/>
  <c r="E87" i="5"/>
  <c r="D1065" i="1" s="1"/>
  <c r="D1084" i="1"/>
  <c r="H1097" i="1"/>
  <c r="F126" i="5"/>
  <c r="C1104" i="1"/>
  <c r="H1104" i="1" s="1"/>
  <c r="D177" i="5"/>
  <c r="C1154" i="1" s="1"/>
  <c r="C1157" i="1"/>
  <c r="H291" i="9"/>
  <c r="D1167" i="1"/>
  <c r="D258" i="5"/>
  <c r="C1236" i="1"/>
  <c r="H1236" i="1" s="1"/>
  <c r="I24" i="3"/>
  <c r="D1299" i="1"/>
  <c r="F22" i="6"/>
  <c r="C1316" i="1"/>
  <c r="H1316" i="1" s="1"/>
  <c r="H4" i="1"/>
  <c r="H6" i="1"/>
  <c r="H8" i="1"/>
  <c r="H10" i="1"/>
  <c r="H12" i="1"/>
  <c r="H14" i="1"/>
  <c r="H16" i="1"/>
  <c r="H18" i="1"/>
  <c r="H20" i="1"/>
  <c r="H22" i="1"/>
  <c r="H24" i="1"/>
  <c r="H26" i="1"/>
  <c r="H28" i="1"/>
  <c r="H30" i="1"/>
  <c r="H32" i="1"/>
  <c r="H34" i="1"/>
  <c r="H36" i="1"/>
  <c r="H38" i="1"/>
  <c r="H47" i="1"/>
  <c r="H49" i="1"/>
  <c r="H51" i="1"/>
  <c r="H53" i="1"/>
  <c r="H55" i="1"/>
  <c r="H57" i="1"/>
  <c r="H59" i="1"/>
  <c r="H61" i="1"/>
  <c r="H63" i="1"/>
  <c r="H65" i="1"/>
  <c r="H67" i="1"/>
  <c r="H69" i="1"/>
  <c r="H71" i="1"/>
  <c r="H73" i="1"/>
  <c r="H75" i="1"/>
  <c r="H77" i="1"/>
  <c r="H80" i="1"/>
  <c r="H82" i="1"/>
  <c r="H84" i="1"/>
  <c r="H86" i="1"/>
  <c r="H88" i="1"/>
  <c r="H90" i="1"/>
  <c r="H92" i="1"/>
  <c r="H94" i="1"/>
  <c r="H96" i="1"/>
  <c r="H98" i="1"/>
  <c r="H100" i="1"/>
  <c r="H121" i="1"/>
  <c r="H123" i="1"/>
  <c r="H125" i="1"/>
  <c r="H127" i="1"/>
  <c r="H136" i="1"/>
  <c r="H138" i="1"/>
  <c r="H140" i="1"/>
  <c r="H142" i="1"/>
  <c r="H144" i="1"/>
  <c r="H146" i="1"/>
  <c r="H160" i="1"/>
  <c r="H162" i="1"/>
  <c r="H164" i="1"/>
  <c r="H166" i="1"/>
  <c r="H168" i="1"/>
  <c r="H170" i="1"/>
  <c r="H172" i="1"/>
  <c r="H174" i="1"/>
  <c r="H176" i="1"/>
  <c r="H178" i="1"/>
  <c r="H180" i="1"/>
  <c r="H182" i="1"/>
  <c r="H184" i="1"/>
  <c r="H186" i="1"/>
  <c r="H188" i="1"/>
  <c r="H190" i="1"/>
  <c r="H249" i="1"/>
  <c r="H251" i="1"/>
  <c r="H253" i="1"/>
  <c r="H255" i="1"/>
  <c r="H257" i="1"/>
  <c r="H259" i="1"/>
  <c r="H261" i="1"/>
  <c r="H263" i="1"/>
  <c r="H265" i="1"/>
  <c r="H267" i="1"/>
  <c r="H269" i="1"/>
  <c r="H271" i="1"/>
  <c r="H273" i="1"/>
  <c r="H275" i="1"/>
  <c r="H277" i="1"/>
  <c r="H279" i="1"/>
  <c r="H281" i="1"/>
  <c r="H283" i="1"/>
  <c r="H288" i="1"/>
  <c r="H290" i="1"/>
  <c r="H292" i="1"/>
  <c r="H308" i="1"/>
  <c r="H310" i="1"/>
  <c r="H312" i="1"/>
  <c r="H314" i="1"/>
  <c r="H316" i="1"/>
  <c r="H318" i="1"/>
  <c r="H320" i="1"/>
  <c r="H322" i="1"/>
  <c r="H324" i="1"/>
  <c r="H326" i="1"/>
  <c r="H328" i="1"/>
  <c r="H330" i="1"/>
  <c r="H332" i="1"/>
  <c r="H334" i="1"/>
  <c r="H336" i="1"/>
  <c r="H338" i="1"/>
  <c r="H348" i="1"/>
  <c r="H350" i="1"/>
  <c r="H352" i="1"/>
  <c r="H354" i="1"/>
  <c r="H356" i="1"/>
  <c r="H358" i="1"/>
  <c r="H360" i="1"/>
  <c r="H362" i="1"/>
  <c r="H364" i="1"/>
  <c r="H366" i="1"/>
  <c r="H368" i="1"/>
  <c r="H370" i="1"/>
  <c r="H372" i="1"/>
  <c r="H374" i="1"/>
  <c r="H376" i="1"/>
  <c r="H378" i="1"/>
  <c r="H380" i="1"/>
  <c r="H382" i="1"/>
  <c r="H384" i="1"/>
  <c r="H386" i="1"/>
  <c r="H388" i="1"/>
  <c r="H575" i="1"/>
  <c r="H577" i="1"/>
  <c r="H579" i="1"/>
  <c r="H581" i="1"/>
  <c r="H583" i="1"/>
  <c r="H585" i="1"/>
  <c r="H588" i="1"/>
  <c r="H590" i="1"/>
  <c r="H592" i="1"/>
  <c r="H594" i="1"/>
  <c r="H596" i="1"/>
  <c r="H598" i="1"/>
  <c r="H600" i="1"/>
  <c r="H602" i="1"/>
  <c r="H604" i="1"/>
  <c r="H606" i="1"/>
  <c r="H608" i="1"/>
  <c r="H610" i="1"/>
  <c r="H612" i="1"/>
  <c r="H614" i="1"/>
  <c r="H616" i="1"/>
  <c r="H618" i="1"/>
  <c r="H620" i="1"/>
  <c r="H622" i="1"/>
  <c r="H624" i="1"/>
  <c r="H626" i="1"/>
  <c r="H628" i="1"/>
  <c r="H632" i="1"/>
  <c r="F581" i="4"/>
  <c r="D580" i="4"/>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976" i="1"/>
  <c r="H978" i="1"/>
  <c r="H980" i="1"/>
  <c r="H982" i="1"/>
  <c r="H986" i="1"/>
  <c r="H988" i="1"/>
  <c r="H1048" i="1"/>
  <c r="H1050" i="1"/>
  <c r="H1052" i="1"/>
  <c r="H1054" i="1"/>
  <c r="H1058" i="1"/>
  <c r="H1060" i="1"/>
  <c r="H1064" i="1"/>
  <c r="H1068" i="1"/>
  <c r="H1070" i="1"/>
  <c r="H1072" i="1"/>
  <c r="H1074" i="1"/>
  <c r="H1076" i="1"/>
  <c r="H1078" i="1"/>
  <c r="H1080" i="1"/>
  <c r="H1082" i="1"/>
  <c r="H1084" i="1"/>
  <c r="H1086" i="1"/>
  <c r="H1088" i="1"/>
  <c r="H1090" i="1"/>
  <c r="H1092" i="1"/>
  <c r="H1094" i="1"/>
  <c r="H1155" i="1"/>
  <c r="H1159" i="1"/>
  <c r="H1161" i="1"/>
  <c r="H1163" i="1"/>
  <c r="H1184" i="1"/>
  <c r="H1186" i="1"/>
  <c r="H1188" i="1"/>
  <c r="H1345" i="1"/>
  <c r="H1347" i="1"/>
  <c r="H1349" i="1"/>
  <c r="H1351" i="1"/>
  <c r="H1353" i="1"/>
  <c r="H1355" i="1"/>
  <c r="H1357" i="1"/>
  <c r="H1359" i="1"/>
  <c r="E7" i="4"/>
  <c r="F460" i="4"/>
  <c r="D459" i="4"/>
  <c r="H390" i="1"/>
  <c r="H392" i="1"/>
  <c r="H394" i="1"/>
  <c r="H396" i="1"/>
  <c r="H398" i="1"/>
  <c r="H400" i="1"/>
  <c r="H404" i="1"/>
  <c r="H406" i="1"/>
  <c r="H468" i="1"/>
  <c r="H470" i="1"/>
  <c r="H472" i="1"/>
  <c r="H474" i="1"/>
  <c r="H476" i="1"/>
  <c r="H562" i="1"/>
  <c r="H564" i="1"/>
  <c r="H566" i="1"/>
  <c r="H568" i="1"/>
  <c r="H570" i="1"/>
  <c r="H572" i="1"/>
  <c r="H576" i="1"/>
  <c r="H578" i="1"/>
  <c r="H580" i="1"/>
  <c r="H582" i="1"/>
  <c r="H584" i="1"/>
  <c r="H586" i="1"/>
  <c r="H589" i="1"/>
  <c r="H591" i="1"/>
  <c r="H593" i="1"/>
  <c r="H595" i="1"/>
  <c r="H597" i="1"/>
  <c r="H599" i="1"/>
  <c r="H601" i="1"/>
  <c r="H603" i="1"/>
  <c r="H605" i="1"/>
  <c r="H607" i="1"/>
  <c r="H609" i="1"/>
  <c r="H611" i="1"/>
  <c r="H613" i="1"/>
  <c r="H615" i="1"/>
  <c r="H621" i="1"/>
  <c r="H623" i="1"/>
  <c r="H625" i="1"/>
  <c r="H627" i="1"/>
  <c r="H631" i="1"/>
  <c r="H991" i="1"/>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99" i="1"/>
  <c r="H1101" i="1"/>
  <c r="H1103" i="1"/>
  <c r="H1105" i="1"/>
  <c r="H1107" i="1"/>
  <c r="H1109" i="1"/>
  <c r="H1111" i="1"/>
  <c r="H1113" i="1"/>
  <c r="H1115" i="1"/>
  <c r="H1117" i="1"/>
  <c r="H1119" i="1"/>
  <c r="H1121" i="1"/>
  <c r="H1123" i="1"/>
  <c r="H1125" i="1"/>
  <c r="H1127" i="1"/>
  <c r="H1129" i="1"/>
  <c r="H1131" i="1"/>
  <c r="H1133" i="1"/>
  <c r="H1135" i="1"/>
  <c r="H1137" i="1"/>
  <c r="H1139" i="1"/>
  <c r="H1141" i="1"/>
  <c r="H1143" i="1"/>
  <c r="H1145" i="1"/>
  <c r="H1147" i="1"/>
  <c r="H1149" i="1"/>
  <c r="H1151" i="1"/>
  <c r="H1168" i="1"/>
  <c r="H1170" i="1"/>
  <c r="H1172" i="1"/>
  <c r="H1174" i="1"/>
  <c r="H1176" i="1"/>
  <c r="H1178" i="1"/>
  <c r="H1180" i="1"/>
  <c r="H1182" i="1"/>
  <c r="H1216" i="1"/>
  <c r="H1218" i="1"/>
  <c r="H1220" i="1"/>
  <c r="H1228" i="1"/>
  <c r="H1230" i="1"/>
  <c r="H1232" i="1"/>
  <c r="H1234" i="1"/>
  <c r="H1238" i="1"/>
  <c r="H1240" i="1"/>
  <c r="H1242" i="1"/>
  <c r="H1244" i="1"/>
  <c r="H1246" i="1"/>
  <c r="H1248" i="1"/>
  <c r="H1250" i="1"/>
  <c r="H1252" i="1"/>
  <c r="H1254" i="1"/>
  <c r="H1256" i="1"/>
  <c r="H1258" i="1"/>
  <c r="H1260" i="1"/>
  <c r="H1262" i="1"/>
  <c r="H1266" i="1"/>
  <c r="H1268" i="1"/>
  <c r="H1270" i="1"/>
  <c r="H1272" i="1"/>
  <c r="H1274" i="1"/>
  <c r="H1276" i="1"/>
  <c r="H1278" i="1"/>
  <c r="H1280" i="1"/>
  <c r="H1282" i="1"/>
  <c r="H1284" i="1"/>
  <c r="H1286" i="1"/>
  <c r="H1288" i="1"/>
  <c r="H1290" i="1"/>
  <c r="H1292" i="1"/>
  <c r="H1294" i="1"/>
  <c r="H1296" i="1"/>
  <c r="H1298" i="1"/>
  <c r="H1317" i="1"/>
  <c r="H1319" i="1"/>
  <c r="H1321" i="1"/>
  <c r="H1323" i="1"/>
  <c r="H1325" i="1"/>
  <c r="H1327" i="1"/>
  <c r="H1384" i="1"/>
  <c r="H1386" i="1"/>
  <c r="H1388" i="1"/>
  <c r="H1390" i="1"/>
  <c r="H1392" i="1"/>
  <c r="H1394" i="1"/>
  <c r="H1396" i="1"/>
  <c r="H1398" i="1"/>
  <c r="H1400" i="1"/>
  <c r="H1402" i="1"/>
  <c r="H1404" i="1"/>
  <c r="H1406" i="1"/>
  <c r="F130" i="6"/>
  <c r="D129" i="6"/>
  <c r="D299" i="4"/>
  <c r="C294" i="1" s="1"/>
  <c r="H294" i="1" s="1"/>
  <c r="F397" i="4"/>
  <c r="D396" i="4"/>
  <c r="F626" i="4"/>
  <c r="D625" i="4"/>
  <c r="F135" i="5"/>
  <c r="D134" i="5"/>
  <c r="D49" i="8"/>
  <c r="B28" i="9"/>
  <c r="B74" i="9"/>
  <c r="B78" i="9"/>
  <c r="B81" i="9"/>
  <c r="B97" i="9"/>
  <c r="B138" i="9"/>
  <c r="B244" i="9"/>
  <c r="B252" i="9"/>
  <c r="H1190" i="1"/>
  <c r="H1192" i="1"/>
  <c r="H1194" i="1"/>
  <c r="H1196" i="1"/>
  <c r="H1198" i="1"/>
  <c r="H1200" i="1"/>
  <c r="H1202" i="1"/>
  <c r="H1204" i="1"/>
  <c r="H1206" i="1"/>
  <c r="H1208" i="1"/>
  <c r="H1210" i="1"/>
  <c r="H1212" i="1"/>
  <c r="H1225" i="1"/>
  <c r="H1300" i="1"/>
  <c r="H1302" i="1"/>
  <c r="H1304" i="1"/>
  <c r="H1306" i="1"/>
  <c r="H1308" i="1"/>
  <c r="H1310" i="1"/>
  <c r="H1312" i="1"/>
  <c r="H1314" i="1"/>
  <c r="H1318" i="1"/>
  <c r="H1320" i="1"/>
  <c r="H1322" i="1"/>
  <c r="H1324" i="1"/>
  <c r="H1326" i="1"/>
  <c r="H1328" i="1"/>
  <c r="H1438" i="1"/>
  <c r="J1440" i="1"/>
  <c r="J1442" i="1"/>
  <c r="J1444" i="1"/>
  <c r="J1446" i="1"/>
  <c r="J1448" i="1"/>
  <c r="J1450" i="1"/>
  <c r="J1452" i="1"/>
  <c r="H1454" i="1"/>
  <c r="J1456" i="1"/>
  <c r="J1458" i="1"/>
  <c r="J1460" i="1"/>
  <c r="J1462" i="1"/>
  <c r="J1464" i="1"/>
  <c r="J1466" i="1"/>
  <c r="J1468" i="1"/>
  <c r="H1470" i="1"/>
  <c r="J1472" i="1"/>
  <c r="J1474" i="1"/>
  <c r="J1476" i="1"/>
  <c r="J1478" i="1"/>
  <c r="D106" i="4"/>
  <c r="C102" i="1" s="1"/>
  <c r="H102" i="1" s="1"/>
  <c r="F153" i="4"/>
  <c r="D163" i="4"/>
  <c r="C159" i="1" s="1"/>
  <c r="E350" i="4"/>
  <c r="D22" i="7"/>
  <c r="B32" i="9"/>
  <c r="B77" i="9"/>
  <c r="B122" i="9"/>
  <c r="E125" i="9"/>
  <c r="B125" i="9" s="1"/>
  <c r="B126" i="9"/>
  <c r="B141" i="9"/>
  <c r="B150" i="9"/>
  <c r="E153" i="9"/>
  <c r="B153" i="9" s="1"/>
  <c r="B154" i="9"/>
  <c r="B218" i="9"/>
  <c r="B222" i="9"/>
  <c r="B235" i="9"/>
  <c r="B243" i="9"/>
  <c r="B251" i="9"/>
  <c r="B259" i="9"/>
  <c r="B267" i="9"/>
  <c r="F134" i="4"/>
  <c r="F563" i="4"/>
  <c r="D529" i="4"/>
  <c r="C523" i="1" s="1"/>
  <c r="H523" i="1" s="1"/>
  <c r="E60" i="9"/>
  <c r="B60" i="9" s="1"/>
  <c r="E113" i="9"/>
  <c r="B113" i="9" s="1"/>
  <c r="B215" i="9"/>
  <c r="B219" i="9"/>
  <c r="B223" i="9"/>
  <c r="B232" i="9"/>
  <c r="B248" i="9"/>
  <c r="B264" i="9"/>
  <c r="E82" i="4"/>
  <c r="D78" i="1" s="1"/>
  <c r="F112" i="4"/>
  <c r="E163" i="4"/>
  <c r="D159" i="1" s="1"/>
  <c r="G159" i="1" s="1"/>
  <c r="E224" i="4"/>
  <c r="D220" i="1" s="1"/>
  <c r="F369" i="4"/>
  <c r="F383" i="4"/>
  <c r="D515" i="4"/>
  <c r="H286" i="9"/>
  <c r="F239" i="5"/>
  <c r="E22" i="7"/>
  <c r="B274" i="9"/>
  <c r="E22" i="9"/>
  <c r="B22" i="9" s="1"/>
  <c r="E27" i="9"/>
  <c r="E34" i="9"/>
  <c r="B34" i="9" s="1"/>
  <c r="E37" i="9"/>
  <c r="B37" i="9" s="1"/>
  <c r="E47" i="9"/>
  <c r="B47" i="9" s="1"/>
  <c r="E49" i="9"/>
  <c r="B49" i="9" s="1"/>
  <c r="E54" i="9"/>
  <c r="B54" i="9" s="1"/>
  <c r="E59" i="9"/>
  <c r="B59" i="9" s="1"/>
  <c r="E70" i="9"/>
  <c r="B70" i="9" s="1"/>
  <c r="E80" i="9"/>
  <c r="E82" i="9"/>
  <c r="B82" i="9" s="1"/>
  <c r="E92" i="9"/>
  <c r="B92" i="9" s="1"/>
  <c r="E102" i="9"/>
  <c r="B102" i="9" s="1"/>
  <c r="E112" i="9"/>
  <c r="E114" i="9"/>
  <c r="B114" i="9" s="1"/>
  <c r="E124" i="9"/>
  <c r="B124" i="9" s="1"/>
  <c r="E134" i="9"/>
  <c r="B134" i="9" s="1"/>
  <c r="E152" i="9"/>
  <c r="E225" i="9"/>
  <c r="B225" i="9" s="1"/>
  <c r="F227" i="9"/>
  <c r="B227" i="9" s="1"/>
  <c r="F228" i="9"/>
  <c r="B228" i="9" s="1"/>
  <c r="F232" i="9"/>
  <c r="F236" i="9"/>
  <c r="B236" i="9" s="1"/>
  <c r="F240" i="9"/>
  <c r="B240" i="9" s="1"/>
  <c r="F244" i="9"/>
  <c r="F248" i="9"/>
  <c r="F252" i="9"/>
  <c r="F256" i="9"/>
  <c r="B256" i="9" s="1"/>
  <c r="F260" i="9"/>
  <c r="B260" i="9" s="1"/>
  <c r="F264" i="9"/>
  <c r="F268" i="9"/>
  <c r="B268" i="9" s="1"/>
  <c r="E280" i="9"/>
  <c r="B280" i="9" s="1"/>
  <c r="F293" i="9"/>
  <c r="F177" i="4"/>
  <c r="F188" i="4"/>
  <c r="E252" i="4"/>
  <c r="D248" i="1" s="1"/>
  <c r="E299" i="4"/>
  <c r="F146" i="5"/>
  <c r="D6" i="8"/>
  <c r="C1481" i="1" s="1"/>
  <c r="H1481" i="1" s="1"/>
  <c r="E21" i="9"/>
  <c r="B21" i="9" s="1"/>
  <c r="E31" i="9"/>
  <c r="B31" i="9" s="1"/>
  <c r="E33" i="9"/>
  <c r="B33" i="9" s="1"/>
  <c r="E38" i="9"/>
  <c r="B38" i="9" s="1"/>
  <c r="E43" i="9"/>
  <c r="B43" i="9" s="1"/>
  <c r="E50" i="9"/>
  <c r="B50" i="9" s="1"/>
  <c r="E53" i="9"/>
  <c r="B53" i="9" s="1"/>
  <c r="E63" i="9"/>
  <c r="B63" i="9" s="1"/>
  <c r="E66" i="9"/>
  <c r="B66" i="9" s="1"/>
  <c r="E76" i="9"/>
  <c r="E86" i="9"/>
  <c r="B86" i="9" s="1"/>
  <c r="E96" i="9"/>
  <c r="B96" i="9" s="1"/>
  <c r="E98" i="9"/>
  <c r="B98" i="9" s="1"/>
  <c r="E108" i="9"/>
  <c r="E118" i="9"/>
  <c r="B118" i="9" s="1"/>
  <c r="E128" i="9"/>
  <c r="B128" i="9" s="1"/>
  <c r="E130" i="9"/>
  <c r="B130" i="9" s="1"/>
  <c r="E140" i="9"/>
  <c r="E146" i="9"/>
  <c r="B146" i="9" s="1"/>
  <c r="E156" i="9"/>
  <c r="B156" i="9" s="1"/>
  <c r="E158" i="9"/>
  <c r="B158" i="9" s="1"/>
  <c r="B226" i="9"/>
  <c r="B230" i="9"/>
  <c r="B234" i="9"/>
  <c r="B238" i="9"/>
  <c r="B242" i="9"/>
  <c r="B246" i="9"/>
  <c r="B250" i="9"/>
  <c r="B254" i="9"/>
  <c r="B258" i="9"/>
  <c r="B262" i="9"/>
  <c r="B266" i="9"/>
  <c r="B270" i="9"/>
  <c r="H411" i="1"/>
  <c r="H412" i="1"/>
  <c r="E273" i="9"/>
  <c r="H1264" i="1"/>
  <c r="E279" i="9"/>
  <c r="B279" i="9" s="1"/>
  <c r="B214" i="9"/>
  <c r="E26" i="9"/>
  <c r="B26" i="9" s="1"/>
  <c r="E290" i="9"/>
  <c r="B290" i="9" s="1"/>
  <c r="E288" i="9"/>
  <c r="B288" i="9" s="1"/>
  <c r="E287" i="9"/>
  <c r="B287" i="9" s="1"/>
  <c r="H1241" i="1"/>
  <c r="H1227" i="1"/>
  <c r="E245" i="5"/>
  <c r="D1222" i="1" s="1"/>
  <c r="H1224" i="1"/>
  <c r="H1223" i="1"/>
  <c r="H1166" i="1"/>
  <c r="H1165" i="1"/>
  <c r="H1158" i="1"/>
  <c r="D1154" i="1"/>
  <c r="G1154" i="1" s="1"/>
  <c r="H1157" i="1"/>
  <c r="F180" i="5"/>
  <c r="H1056" i="1"/>
  <c r="H1062" i="1"/>
  <c r="D985" i="1"/>
  <c r="D1408" i="1"/>
  <c r="D1409" i="1"/>
  <c r="G1409" i="1" s="1"/>
  <c r="D345" i="1"/>
  <c r="E298" i="4"/>
  <c r="D294" i="1"/>
  <c r="D82" i="4"/>
  <c r="F106" i="4"/>
  <c r="F163" i="4"/>
  <c r="F594" i="4"/>
  <c r="D593" i="4"/>
  <c r="F119" i="5"/>
  <c r="D118" i="5"/>
  <c r="G289" i="9"/>
  <c r="E289" i="9" s="1"/>
  <c r="B289" i="9" s="1"/>
  <c r="F250" i="5"/>
  <c r="D245" i="5"/>
  <c r="H159" i="1"/>
  <c r="I20" i="3"/>
  <c r="D215" i="4"/>
  <c r="D224" i="4"/>
  <c r="F253" i="4"/>
  <c r="D252" i="4"/>
  <c r="E593" i="4"/>
  <c r="D587" i="1" s="1"/>
  <c r="F207" i="5"/>
  <c r="D206" i="5"/>
  <c r="H1437" i="1"/>
  <c r="J1439" i="1"/>
  <c r="J1441" i="1"/>
  <c r="J1443" i="1"/>
  <c r="J1445" i="1"/>
  <c r="J1447" i="1"/>
  <c r="J1449" i="1"/>
  <c r="J1451" i="1"/>
  <c r="J1455" i="1"/>
  <c r="J1457" i="1"/>
  <c r="J1459" i="1"/>
  <c r="H1461" i="1"/>
  <c r="J1463" i="1"/>
  <c r="J1465" i="1"/>
  <c r="J1467" i="1"/>
  <c r="H1469" i="1"/>
  <c r="J1471" i="1"/>
  <c r="J1473" i="1"/>
  <c r="H1475" i="1"/>
  <c r="J1477" i="1"/>
  <c r="J1479" i="1"/>
  <c r="D7" i="4"/>
  <c r="D44" i="4"/>
  <c r="D50" i="4"/>
  <c r="F68" i="4"/>
  <c r="F77" i="4"/>
  <c r="D124" i="4"/>
  <c r="D133" i="4"/>
  <c r="D139" i="4"/>
  <c r="D152" i="4"/>
  <c r="F164" i="4"/>
  <c r="D196" i="4"/>
  <c r="F345" i="4"/>
  <c r="D344" i="4"/>
  <c r="E420" i="4"/>
  <c r="E528" i="4"/>
  <c r="F13" i="5"/>
  <c r="D12" i="5"/>
  <c r="D7" i="5" s="1"/>
  <c r="E141" i="6"/>
  <c r="F122" i="6"/>
  <c r="D114" i="6"/>
  <c r="B27" i="9"/>
  <c r="B35" i="9"/>
  <c r="B51" i="9"/>
  <c r="H1361" i="1"/>
  <c r="H1363" i="1"/>
  <c r="H1365" i="1"/>
  <c r="H1367" i="1"/>
  <c r="H1369" i="1"/>
  <c r="H1371" i="1"/>
  <c r="H1373" i="1"/>
  <c r="H1375" i="1"/>
  <c r="H1377" i="1"/>
  <c r="H1379" i="1"/>
  <c r="H1381" i="1"/>
  <c r="H1385" i="1"/>
  <c r="H1387" i="1"/>
  <c r="H1389" i="1"/>
  <c r="H1391" i="1"/>
  <c r="H1393" i="1"/>
  <c r="H1395" i="1"/>
  <c r="H1397" i="1"/>
  <c r="H1399" i="1"/>
  <c r="H1401" i="1"/>
  <c r="H1403" i="1"/>
  <c r="H1405" i="1"/>
  <c r="H1407" i="1"/>
  <c r="H1411" i="1"/>
  <c r="H1413" i="1"/>
  <c r="H1415" i="1"/>
  <c r="H1417" i="1"/>
  <c r="H1419" i="1"/>
  <c r="H1421" i="1"/>
  <c r="H1425" i="1"/>
  <c r="H1427" i="1"/>
  <c r="H1429" i="1"/>
  <c r="H1431" i="1"/>
  <c r="H1433" i="1"/>
  <c r="F299" i="4"/>
  <c r="F312" i="4"/>
  <c r="D311" i="4"/>
  <c r="F352" i="4"/>
  <c r="D351" i="4"/>
  <c r="F568" i="4"/>
  <c r="D567" i="4"/>
  <c r="F70" i="5"/>
  <c r="D69" i="5"/>
  <c r="F363" i="4"/>
  <c r="F78" i="5"/>
  <c r="G286" i="9"/>
  <c r="E286" i="9" s="1"/>
  <c r="B286" i="9" s="1"/>
  <c r="B68" i="9"/>
  <c r="B72" i="9"/>
  <c r="B76" i="9"/>
  <c r="B80" i="9"/>
  <c r="B84" i="9"/>
  <c r="B88" i="9"/>
  <c r="B100" i="9"/>
  <c r="B104" i="9"/>
  <c r="B108" i="9"/>
  <c r="B112" i="9"/>
  <c r="B116" i="9"/>
  <c r="B120" i="9"/>
  <c r="B132" i="9"/>
  <c r="B136" i="9"/>
  <c r="B140" i="9"/>
  <c r="B144" i="9"/>
  <c r="B148" i="9"/>
  <c r="B152" i="9"/>
  <c r="B273" i="9"/>
  <c r="F275" i="9"/>
  <c r="F259" i="4"/>
  <c r="D643" i="4"/>
  <c r="F418" i="4"/>
  <c r="D421" i="4"/>
  <c r="D472" i="4"/>
  <c r="D484" i="4"/>
  <c r="E142" i="9"/>
  <c r="B142" i="9" s="1"/>
  <c r="F19" i="5"/>
  <c r="F170" i="5"/>
  <c r="E176" i="5"/>
  <c r="D190" i="5"/>
  <c r="D238" i="5"/>
  <c r="F246" i="5"/>
  <c r="F259" i="5"/>
  <c r="D5" i="6"/>
  <c r="D35" i="6"/>
  <c r="D141" i="6" s="1"/>
  <c r="D89" i="6"/>
  <c r="F115" i="6"/>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E143" i="9"/>
  <c r="B143" i="9" s="1"/>
  <c r="E147" i="9"/>
  <c r="B147" i="9" s="1"/>
  <c r="E151" i="9"/>
  <c r="B151" i="9" s="1"/>
  <c r="E155" i="9"/>
  <c r="B155" i="9" s="1"/>
  <c r="E159" i="9"/>
  <c r="B159" i="9" s="1"/>
  <c r="F216" i="9"/>
  <c r="B216" i="9" s="1"/>
  <c r="F220" i="9"/>
  <c r="B220" i="9" s="1"/>
  <c r="F224" i="9"/>
  <c r="B224" i="9" s="1"/>
  <c r="E644" i="4"/>
  <c r="D638" i="1" s="1"/>
  <c r="D644" i="4"/>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30" i="1"/>
  <c r="G131" i="1"/>
  <c r="G132" i="1"/>
  <c r="G133" i="1"/>
  <c r="G134" i="1"/>
  <c r="G136" i="1"/>
  <c r="G137" i="1"/>
  <c r="G138" i="1"/>
  <c r="G139" i="1"/>
  <c r="G140" i="1"/>
  <c r="G141" i="1"/>
  <c r="G142" i="1"/>
  <c r="G143" i="1"/>
  <c r="G144" i="1"/>
  <c r="G145" i="1"/>
  <c r="G146"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H617"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H20" i="9"/>
  <c r="G20" i="9"/>
  <c r="E20" i="9" s="1"/>
  <c r="F152" i="4"/>
  <c r="F416" i="4"/>
  <c r="F417" i="4"/>
  <c r="F603" i="4"/>
  <c r="F88" i="5"/>
  <c r="F149" i="5"/>
  <c r="F177" i="5"/>
  <c r="F190" i="5"/>
  <c r="F206" i="5"/>
  <c r="F5" i="6"/>
  <c r="D42" i="8"/>
  <c r="G278" i="9"/>
  <c r="E278" i="9" s="1"/>
  <c r="B278" i="9" s="1"/>
  <c r="G277" i="9"/>
  <c r="E277" i="9" s="1"/>
  <c r="B277"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E164" i="9" s="1"/>
  <c r="B164" i="9" s="1"/>
  <c r="G163" i="9"/>
  <c r="E163" i="9" s="1"/>
  <c r="B163" i="9" s="1"/>
  <c r="G162" i="9"/>
  <c r="E162" i="9" s="1"/>
  <c r="B162" i="9" s="1"/>
  <c r="G161" i="9"/>
  <c r="E161" i="9" s="1"/>
  <c r="B161" i="9" s="1"/>
  <c r="G160" i="9"/>
  <c r="E160" i="9" s="1"/>
  <c r="B160" i="9" s="1"/>
  <c r="I10" i="9"/>
  <c r="I30" i="3" l="1"/>
  <c r="D1453" i="1"/>
  <c r="H30" i="3"/>
  <c r="C1453" i="1"/>
  <c r="F625" i="4"/>
  <c r="C619" i="1"/>
  <c r="E6" i="4"/>
  <c r="D3" i="1"/>
  <c r="G294" i="1"/>
  <c r="H1409" i="1"/>
  <c r="E5" i="7"/>
  <c r="D1436" i="1" s="1"/>
  <c r="F529" i="4"/>
  <c r="E68" i="5"/>
  <c r="E6" i="5" s="1"/>
  <c r="D984" i="1" s="1"/>
  <c r="D43" i="8"/>
  <c r="C1524" i="1"/>
  <c r="D5" i="7"/>
  <c r="F87" i="5"/>
  <c r="C1065" i="1"/>
  <c r="F515" i="4"/>
  <c r="C509" i="1"/>
  <c r="E165" i="9"/>
  <c r="B165" i="9" s="1"/>
  <c r="D528" i="4"/>
  <c r="C522" i="1" s="1"/>
  <c r="D298" i="4"/>
  <c r="E151" i="4"/>
  <c r="E289" i="4" s="1"/>
  <c r="F134" i="5"/>
  <c r="C1112" i="1"/>
  <c r="F396" i="4"/>
  <c r="C391" i="1"/>
  <c r="F129" i="6"/>
  <c r="C1423" i="1"/>
  <c r="F459" i="4"/>
  <c r="C453" i="1"/>
  <c r="F580" i="4"/>
  <c r="C574" i="1"/>
  <c r="F258" i="5"/>
  <c r="C1235" i="1"/>
  <c r="E237" i="5"/>
  <c r="I23" i="3" s="1"/>
  <c r="H1154" i="1"/>
  <c r="I21" i="3"/>
  <c r="D1046" i="1"/>
  <c r="F528" i="4"/>
  <c r="C293" i="1"/>
  <c r="F298" i="4"/>
  <c r="C1299" i="1"/>
  <c r="H24" i="3"/>
  <c r="G291" i="9"/>
  <c r="E291" i="9" s="1"/>
  <c r="B291" i="9" s="1"/>
  <c r="C1167" i="1"/>
  <c r="F7" i="5"/>
  <c r="H20" i="3"/>
  <c r="C985" i="1"/>
  <c r="F421" i="4"/>
  <c r="D420" i="4"/>
  <c r="C415" i="1"/>
  <c r="D1214" i="1"/>
  <c r="E635" i="4"/>
  <c r="D629" i="1" s="1"/>
  <c r="D414" i="1"/>
  <c r="F124" i="4"/>
  <c r="C120" i="1"/>
  <c r="F44" i="4"/>
  <c r="C40" i="1"/>
  <c r="I29" i="3"/>
  <c r="F224" i="4"/>
  <c r="C220" i="1"/>
  <c r="F593" i="4"/>
  <c r="C587" i="1"/>
  <c r="F82" i="4"/>
  <c r="C78" i="1"/>
  <c r="E407" i="4"/>
  <c r="D402" i="1" s="1"/>
  <c r="D293" i="1"/>
  <c r="F212" i="9"/>
  <c r="B212" i="9" s="1"/>
  <c r="E175" i="5"/>
  <c r="I22" i="3"/>
  <c r="D1153" i="1"/>
  <c r="F69" i="5"/>
  <c r="D68" i="5"/>
  <c r="D6" i="5" s="1"/>
  <c r="C1047" i="1"/>
  <c r="F351" i="4"/>
  <c r="C346" i="1"/>
  <c r="D350" i="4"/>
  <c r="F114" i="6"/>
  <c r="C1408" i="1"/>
  <c r="H27" i="3"/>
  <c r="F12" i="5"/>
  <c r="C990" i="1"/>
  <c r="F344" i="4"/>
  <c r="C339" i="1"/>
  <c r="C148" i="1"/>
  <c r="D151" i="4"/>
  <c r="F7" i="4"/>
  <c r="C3" i="1"/>
  <c r="D6" i="4"/>
  <c r="G292" i="9"/>
  <c r="E292" i="9" s="1"/>
  <c r="B292" i="9" s="1"/>
  <c r="C1183" i="1"/>
  <c r="F215" i="4"/>
  <c r="C211" i="1"/>
  <c r="F245" i="5"/>
  <c r="C1222" i="1"/>
  <c r="F118" i="5"/>
  <c r="C1096" i="1"/>
  <c r="F89" i="6"/>
  <c r="C1383" i="1"/>
  <c r="F484" i="4"/>
  <c r="C478" i="1"/>
  <c r="F643" i="4"/>
  <c r="C637" i="1"/>
  <c r="F139" i="4"/>
  <c r="C135" i="1"/>
  <c r="F252" i="4"/>
  <c r="C248" i="1"/>
  <c r="E408" i="4"/>
  <c r="D403" i="1" s="1"/>
  <c r="F35" i="6"/>
  <c r="C1329" i="1"/>
  <c r="H25" i="3"/>
  <c r="F238" i="5"/>
  <c r="D237" i="5"/>
  <c r="C1215" i="1"/>
  <c r="F472" i="4"/>
  <c r="C466" i="1"/>
  <c r="F567" i="4"/>
  <c r="C561" i="1"/>
  <c r="F311" i="4"/>
  <c r="C306" i="1"/>
  <c r="D1435" i="1"/>
  <c r="I28" i="3"/>
  <c r="E636" i="4"/>
  <c r="D630" i="1" s="1"/>
  <c r="D522" i="1"/>
  <c r="F196" i="4"/>
  <c r="C192" i="1"/>
  <c r="F133" i="4"/>
  <c r="C129" i="1"/>
  <c r="F50" i="4"/>
  <c r="C46" i="1"/>
  <c r="D176" i="5"/>
  <c r="F644" i="4"/>
  <c r="C638" i="1"/>
  <c r="K1432" i="9"/>
  <c r="G295" i="9"/>
  <c r="E295" i="9" s="1"/>
  <c r="B295" i="9" s="1"/>
  <c r="I34" i="3"/>
  <c r="C1517" i="1"/>
  <c r="G294" i="9"/>
  <c r="E294" i="9" s="1"/>
  <c r="F141" i="6"/>
  <c r="H28" i="3"/>
  <c r="C1435" i="1"/>
  <c r="G299" i="9"/>
  <c r="E299" i="9" s="1"/>
  <c r="B20" i="9"/>
  <c r="E19" i="9"/>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1235" i="1" l="1"/>
  <c r="G1235" i="1"/>
  <c r="H453" i="1"/>
  <c r="G453" i="1"/>
  <c r="H391" i="1"/>
  <c r="G391" i="1"/>
  <c r="H509" i="1"/>
  <c r="G509" i="1"/>
  <c r="H29" i="3"/>
  <c r="C1436" i="1"/>
  <c r="H1436" i="1" s="1"/>
  <c r="G1453" i="1"/>
  <c r="H1453" i="1"/>
  <c r="I17" i="3"/>
  <c r="H1524" i="1"/>
  <c r="G1524" i="1"/>
  <c r="E412" i="4"/>
  <c r="D2" i="1"/>
  <c r="I16" i="3"/>
  <c r="D147" i="1"/>
  <c r="D407" i="4"/>
  <c r="F407" i="4" s="1"/>
  <c r="G297" i="9"/>
  <c r="E297" i="9" s="1"/>
  <c r="H574" i="1"/>
  <c r="G574" i="1"/>
  <c r="H1423" i="1"/>
  <c r="G1423" i="1"/>
  <c r="H1112" i="1"/>
  <c r="G1112" i="1"/>
  <c r="H1065" i="1"/>
  <c r="G1065" i="1"/>
  <c r="C1518" i="1"/>
  <c r="I35" i="3"/>
  <c r="H619" i="1"/>
  <c r="G619" i="1"/>
  <c r="C984" i="1"/>
  <c r="F6" i="5"/>
  <c r="F176" i="5"/>
  <c r="D175" i="5"/>
  <c r="G282" i="9" s="1"/>
  <c r="E282" i="9" s="1"/>
  <c r="B282" i="9" s="1"/>
  <c r="C1153" i="1"/>
  <c r="H22" i="3"/>
  <c r="H248" i="1"/>
  <c r="G248" i="1"/>
  <c r="H637" i="1"/>
  <c r="G637" i="1"/>
  <c r="H1383" i="1"/>
  <c r="G1383" i="1"/>
  <c r="H1222" i="1"/>
  <c r="G1222" i="1"/>
  <c r="H1183" i="1"/>
  <c r="G1183" i="1"/>
  <c r="H1408" i="1"/>
  <c r="G1408" i="1"/>
  <c r="H587" i="1"/>
  <c r="G587" i="1"/>
  <c r="D635" i="4"/>
  <c r="C414" i="1"/>
  <c r="F420" i="4"/>
  <c r="H46" i="1"/>
  <c r="G46" i="1"/>
  <c r="H192" i="1"/>
  <c r="G192" i="1"/>
  <c r="H561" i="1"/>
  <c r="G561" i="1"/>
  <c r="H1215" i="1"/>
  <c r="G1215" i="1"/>
  <c r="H1329" i="1"/>
  <c r="G1329" i="1"/>
  <c r="D289" i="4"/>
  <c r="D290" i="4" s="1"/>
  <c r="C147" i="1"/>
  <c r="H17" i="3"/>
  <c r="F151" i="4"/>
  <c r="H990" i="1"/>
  <c r="G990" i="1"/>
  <c r="H1047" i="1"/>
  <c r="G1047" i="1"/>
  <c r="H120" i="1"/>
  <c r="G120" i="1"/>
  <c r="G1299" i="1"/>
  <c r="H1299" i="1"/>
  <c r="F237" i="5"/>
  <c r="C1214" i="1"/>
  <c r="H23" i="3"/>
  <c r="H135" i="1"/>
  <c r="G135" i="1"/>
  <c r="H478" i="1"/>
  <c r="G478" i="1"/>
  <c r="H1096" i="1"/>
  <c r="G1096" i="1"/>
  <c r="H211" i="1"/>
  <c r="G211" i="1"/>
  <c r="C2" i="1"/>
  <c r="H16" i="3"/>
  <c r="D412" i="4"/>
  <c r="F6" i="4"/>
  <c r="H148" i="1"/>
  <c r="G148" i="1"/>
  <c r="D408" i="4"/>
  <c r="C345" i="1"/>
  <c r="F350" i="4"/>
  <c r="F68" i="5"/>
  <c r="C1046" i="1"/>
  <c r="H21" i="3"/>
  <c r="D1152" i="1"/>
  <c r="H276" i="9"/>
  <c r="H78" i="1"/>
  <c r="G78" i="1"/>
  <c r="B297" i="9"/>
  <c r="E296" i="9"/>
  <c r="I10" i="3" s="1"/>
  <c r="G1436" i="1"/>
  <c r="H985" i="1"/>
  <c r="G985" i="1"/>
  <c r="H1167" i="1"/>
  <c r="G1167" i="1"/>
  <c r="H522" i="1"/>
  <c r="G522" i="1"/>
  <c r="D285" i="1"/>
  <c r="E290" i="4"/>
  <c r="D286" i="1" s="1"/>
  <c r="E413" i="4"/>
  <c r="E291" i="4"/>
  <c r="D287" i="1" s="1"/>
  <c r="H129" i="1"/>
  <c r="G129" i="1"/>
  <c r="H306" i="1"/>
  <c r="G306" i="1"/>
  <c r="H466" i="1"/>
  <c r="G466" i="1"/>
  <c r="H3" i="1"/>
  <c r="G3" i="1"/>
  <c r="H339" i="1"/>
  <c r="G339" i="1"/>
  <c r="H346" i="1"/>
  <c r="G346" i="1"/>
  <c r="H220" i="1"/>
  <c r="G220" i="1"/>
  <c r="H40" i="1"/>
  <c r="G40" i="1"/>
  <c r="H415" i="1"/>
  <c r="G415" i="1"/>
  <c r="H293" i="1"/>
  <c r="G293" i="1"/>
  <c r="D636" i="4"/>
  <c r="H638" i="1"/>
  <c r="G638" i="1"/>
  <c r="B299" i="9"/>
  <c r="E298" i="9"/>
  <c r="H1435" i="1"/>
  <c r="G1435" i="1"/>
  <c r="H9" i="3"/>
  <c r="B294" i="9"/>
  <c r="E293" i="9"/>
  <c r="H1517" i="1"/>
  <c r="G1517" i="1"/>
  <c r="E639" i="4" l="1"/>
  <c r="D633" i="1" s="1"/>
  <c r="D407" i="1"/>
  <c r="C402" i="1"/>
  <c r="G402" i="1" s="1"/>
  <c r="H1518" i="1"/>
  <c r="G1518" i="1"/>
  <c r="H11" i="3"/>
  <c r="I11" i="3" s="1"/>
  <c r="F636" i="4"/>
  <c r="C630" i="1"/>
  <c r="H1046" i="1"/>
  <c r="G1046" i="1"/>
  <c r="F408" i="4"/>
  <c r="C403" i="1"/>
  <c r="F175" i="5"/>
  <c r="C1152" i="1"/>
  <c r="D639" i="4"/>
  <c r="F412" i="4"/>
  <c r="C407" i="1"/>
  <c r="H1214" i="1"/>
  <c r="G1214" i="1"/>
  <c r="H147" i="1"/>
  <c r="G147" i="1"/>
  <c r="H8" i="3"/>
  <c r="M3" i="9" s="1"/>
  <c r="G984" i="1"/>
  <c r="H984" i="1"/>
  <c r="D408" i="1"/>
  <c r="E414" i="4"/>
  <c r="D409" i="1" s="1"/>
  <c r="E640" i="4"/>
  <c r="E415" i="4"/>
  <c r="D410" i="1" s="1"/>
  <c r="C285" i="1"/>
  <c r="F289" i="4"/>
  <c r="D413" i="4"/>
  <c r="D291" i="4"/>
  <c r="H414" i="1"/>
  <c r="G414" i="1"/>
  <c r="G276" i="9"/>
  <c r="E276" i="9" s="1"/>
  <c r="H402" i="1"/>
  <c r="H345" i="1"/>
  <c r="G345" i="1"/>
  <c r="F290" i="4"/>
  <c r="C286" i="1"/>
  <c r="G2" i="1"/>
  <c r="H2" i="1"/>
  <c r="F635" i="4"/>
  <c r="C629" i="1"/>
  <c r="H1153" i="1"/>
  <c r="G1153" i="1"/>
  <c r="N3" i="9"/>
  <c r="K3" i="9"/>
  <c r="I9" i="3"/>
  <c r="H629" i="1" l="1"/>
  <c r="G629" i="1"/>
  <c r="H286" i="1"/>
  <c r="G286" i="1"/>
  <c r="H285" i="1"/>
  <c r="G285" i="1"/>
  <c r="H407" i="1"/>
  <c r="G407" i="1"/>
  <c r="H1152" i="1"/>
  <c r="G1152" i="1"/>
  <c r="F291" i="4"/>
  <c r="C287" i="1"/>
  <c r="B276" i="9"/>
  <c r="E275" i="9"/>
  <c r="I8" i="3" s="1"/>
  <c r="D415" i="4"/>
  <c r="F413" i="4"/>
  <c r="C408" i="1"/>
  <c r="D640" i="4"/>
  <c r="E642" i="4"/>
  <c r="E641" i="4"/>
  <c r="D634" i="1"/>
  <c r="D414" i="4"/>
  <c r="H403" i="1"/>
  <c r="G403" i="1"/>
  <c r="H630" i="1"/>
  <c r="G630" i="1"/>
  <c r="D641" i="4"/>
  <c r="F639" i="4"/>
  <c r="C633" i="1"/>
  <c r="D642" i="4" l="1"/>
  <c r="F640" i="4"/>
  <c r="C634" i="1"/>
  <c r="H633" i="1"/>
  <c r="G633" i="1"/>
  <c r="E645" i="4"/>
  <c r="D635" i="1"/>
  <c r="H287" i="1"/>
  <c r="G287" i="1"/>
  <c r="E646" i="4"/>
  <c r="D636" i="1"/>
  <c r="F415" i="4"/>
  <c r="C410" i="1"/>
  <c r="C635" i="1"/>
  <c r="F641" i="4"/>
  <c r="D645" i="4"/>
  <c r="C409" i="1"/>
  <c r="F414" i="4"/>
  <c r="H408" i="1"/>
  <c r="G408" i="1"/>
  <c r="F645" i="4" l="1"/>
  <c r="H18" i="3"/>
  <c r="C639" i="1"/>
  <c r="G634" i="1"/>
  <c r="H634" i="1"/>
  <c r="H635" i="1"/>
  <c r="G635" i="1"/>
  <c r="I19" i="3"/>
  <c r="D640" i="1"/>
  <c r="D639" i="1"/>
  <c r="I18" i="3"/>
  <c r="H409" i="1"/>
  <c r="G409" i="1"/>
  <c r="H410" i="1"/>
  <c r="G410" i="1"/>
  <c r="C636" i="1"/>
  <c r="D646" i="4"/>
  <c r="F642" i="4"/>
  <c r="G636" i="1" l="1"/>
  <c r="H636" i="1"/>
  <c r="H639" i="1"/>
  <c r="G639" i="1"/>
  <c r="C640" i="1"/>
  <c r="F646" i="4"/>
  <c r="H19" i="3"/>
  <c r="H7" i="3"/>
  <c r="J3" i="9" l="1"/>
  <c r="I7" i="3"/>
  <c r="H640" i="1"/>
  <c r="G640" i="1"/>
  <c r="G18" i="9" l="1"/>
  <c r="G17" i="9"/>
  <c r="G16" i="9"/>
  <c r="G15" i="9"/>
  <c r="I6" i="9"/>
  <c r="J7" i="9"/>
  <c r="K8" i="9"/>
  <c r="J10" i="9"/>
  <c r="K11" i="9"/>
  <c r="I13" i="9"/>
  <c r="H15" i="9"/>
  <c r="J8" i="9"/>
  <c r="J11" i="9"/>
  <c r="M272" i="9"/>
  <c r="J17" i="9"/>
  <c r="M16" i="9"/>
  <c r="M15" i="9"/>
  <c r="I5" i="9"/>
  <c r="J6" i="9"/>
  <c r="K7" i="9"/>
  <c r="I9" i="9"/>
  <c r="K10" i="9"/>
  <c r="I12" i="9"/>
  <c r="J13" i="9"/>
  <c r="H18" i="9"/>
  <c r="H16" i="9"/>
  <c r="K5" i="9"/>
  <c r="K9" i="9"/>
  <c r="L272" i="9"/>
  <c r="F272" i="9" s="1"/>
  <c r="I17" i="9"/>
  <c r="L16" i="9"/>
  <c r="L15" i="9"/>
  <c r="J5" i="9"/>
  <c r="K6" i="9"/>
  <c r="I8" i="9"/>
  <c r="J9" i="9"/>
  <c r="I11" i="9"/>
  <c r="E11" i="9" s="1"/>
  <c r="B11" i="9" s="1"/>
  <c r="J12" i="9"/>
  <c r="K13" i="9"/>
  <c r="H17" i="9"/>
  <c r="I7" i="9"/>
  <c r="K12" i="9"/>
  <c r="F15" i="9" l="1"/>
  <c r="E7" i="9"/>
  <c r="B7" i="9" s="1"/>
  <c r="E8" i="9"/>
  <c r="B8" i="9" s="1"/>
  <c r="F16" i="9"/>
  <c r="E5" i="9"/>
  <c r="B5" i="9" s="1"/>
  <c r="E10" i="9"/>
  <c r="B10" i="9" s="1"/>
  <c r="E15" i="9"/>
  <c r="E12" i="9"/>
  <c r="B12" i="9" s="1"/>
  <c r="E16" i="9"/>
  <c r="E13" i="9"/>
  <c r="B13" i="9" s="1"/>
  <c r="E17" i="9"/>
  <c r="B17" i="9" s="1"/>
  <c r="F19" i="9"/>
  <c r="B272" i="9"/>
  <c r="E9" i="9"/>
  <c r="B9" i="9" s="1"/>
  <c r="E6" i="9"/>
  <c r="B6" i="9" s="1"/>
  <c r="E18" i="9"/>
  <c r="B18" i="9" s="1"/>
  <c r="F14" i="9" l="1"/>
  <c r="B16" i="9"/>
  <c r="F3" i="9"/>
  <c r="B15"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<sst xmlns="http://schemas.openxmlformats.org/spreadsheetml/2006/main" count="4313" uniqueCount="3393">
  <si>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</si>
  <si>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</si>
  <si>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</si>
  <si>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</si>
  <si>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</si>
  <si>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</si>
  <si>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</si>
  <si>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</si>
  <si>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</si>
  <si>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</si>
  <si>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</si>
  <si>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</si>
  <si>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</si>
  <si>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</si>
  <si>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</si>
  <si>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</si>
  <si>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</si>
  <si>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</si>
  <si>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</si>
  <si>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</si>
  <si>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</si>
  <si>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</si>
  <si>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</si>
  <si>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</si>
  <si>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</si>
  <si>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</si>
  <si>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</si>
  <si>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</si>
  <si>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</si>
  <si>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</si>
  <si>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</si>
  <si>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JOSIPA KOZARCA, VINKOVCI</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</si>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</sst>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8599631</v>
      </c>
      <c r="D2" s="6">
        <f>'PR-RAS'!E6</f>
        <v>8923374.959999999</v>
      </c>
      <c r="E2" s="6">
        <v>0</v>
      </c>
      <c r="F2" s="6">
        <v>0</v>
      </c>
      <c r="G2" s="7">
        <f t="shared" ref="G2:G264" si="0">(B2/1000)*(C2*1+D2*2)</f>
        <v>26446.38092</v>
      </c>
      <c r="H2" s="7">
        <f t="shared" ref="H2:H264" si="1">ABS(C2-ROUND(C2,0))+ABS(D2-ROUND(D2,0))</f>
        <v>4.0000000968575478E-2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7812108</v>
      </c>
      <c r="D46" s="1">
        <f>'PR-RAS'!E50</f>
        <v>8090732.459999999</v>
      </c>
      <c r="E46" s="1">
        <v>0</v>
      </c>
      <c r="F46" s="1">
        <v>0</v>
      </c>
      <c r="G46" s="2">
        <f t="shared" si="0"/>
        <v>1079710.7814</v>
      </c>
      <c r="H46" s="2">
        <f t="shared" si="1"/>
        <v>0.45999999903142452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7615010</v>
      </c>
      <c r="D64" s="1">
        <f>'PR-RAS'!E68</f>
        <v>7853635.7399999993</v>
      </c>
      <c r="E64" s="1">
        <v>0</v>
      </c>
      <c r="F64" s="1">
        <v>0</v>
      </c>
      <c r="G64" s="2">
        <f t="shared" si="0"/>
        <v>1469303.7332399997</v>
      </c>
      <c r="H64" s="2">
        <f t="shared" si="1"/>
        <v>0.26000000070780516</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7541376</v>
      </c>
      <c r="D65" s="1">
        <f>'PR-RAS'!E69</f>
        <v>7807388.4699999997</v>
      </c>
      <c r="E65" s="1">
        <v>0</v>
      </c>
      <c r="F65" s="1">
        <v>0</v>
      </c>
      <c r="G65" s="2">
        <f t="shared" si="0"/>
        <v>1481993.7881599998</v>
      </c>
      <c r="H65" s="2">
        <f t="shared" si="1"/>
        <v>0.46999999973922968</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73634</v>
      </c>
      <c r="D66" s="1">
        <f>'PR-RAS'!E70</f>
        <v>46247.27</v>
      </c>
      <c r="E66" s="1">
        <v>0</v>
      </c>
      <c r="F66" s="1">
        <v>0</v>
      </c>
      <c r="G66" s="2">
        <f t="shared" si="0"/>
        <v>10798.355099999999</v>
      </c>
      <c r="H66" s="2">
        <f t="shared" si="1"/>
        <v>0.26999999999679858</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197098</v>
      </c>
      <c r="D73" s="1">
        <f>'PR-RAS'!E77</f>
        <v>237096.72</v>
      </c>
      <c r="E73" s="1">
        <v>0</v>
      </c>
      <c r="F73" s="1">
        <v>0</v>
      </c>
      <c r="G73" s="2">
        <f t="shared" si="0"/>
        <v>48332.98367999999</v>
      </c>
      <c r="H73" s="2">
        <f t="shared" si="1"/>
        <v>0.27999999999883585</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21916</v>
      </c>
      <c r="D74" s="1">
        <f>'PR-RAS'!E78</f>
        <v>0</v>
      </c>
      <c r="E74" s="1">
        <v>0</v>
      </c>
      <c r="F74" s="1">
        <v>0</v>
      </c>
      <c r="G74" s="2">
        <f t="shared" si="0"/>
        <v>1599.8679999999999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175182</v>
      </c>
      <c r="D76" s="1">
        <f>'PR-RAS'!E80</f>
        <v>237096.72</v>
      </c>
      <c r="E76" s="1">
        <v>0</v>
      </c>
      <c r="F76" s="1">
        <v>0</v>
      </c>
      <c r="G76" s="2">
        <f t="shared" si="0"/>
        <v>48703.157999999996</v>
      </c>
      <c r="H76" s="2">
        <f t="shared" si="1"/>
        <v>0.27999999999883585</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2519</v>
      </c>
      <c r="D102" s="1">
        <f>'PR-RAS'!E106</f>
        <v>2893.75</v>
      </c>
      <c r="E102" s="1">
        <v>0</v>
      </c>
      <c r="F102" s="1">
        <v>0</v>
      </c>
      <c r="G102" s="2">
        <f t="shared" si="0"/>
        <v>838.95650000000001</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2519</v>
      </c>
      <c r="D108" s="1">
        <f>'PR-RAS'!E112</f>
        <v>2893.75</v>
      </c>
      <c r="E108" s="1">
        <v>0</v>
      </c>
      <c r="F108" s="1">
        <v>0</v>
      </c>
      <c r="G108" s="2">
        <f t="shared" si="0"/>
        <v>888.79549999999995</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2519</v>
      </c>
      <c r="D113" s="1">
        <f>'PR-RAS'!E117</f>
        <v>2893.75</v>
      </c>
      <c r="E113" s="1">
        <v>0</v>
      </c>
      <c r="F113" s="1">
        <v>0</v>
      </c>
      <c r="G113" s="2">
        <f t="shared" si="0"/>
        <v>930.32799999999997</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27703</v>
      </c>
      <c r="D120" s="1">
        <f>'PR-RAS'!E124</f>
        <v>57886.130000000005</v>
      </c>
      <c r="E120" s="1">
        <v>0</v>
      </c>
      <c r="F120" s="1">
        <v>0</v>
      </c>
      <c r="G120" s="2">
        <f t="shared" si="0"/>
        <v>17073.555940000002</v>
      </c>
      <c r="H120" s="2">
        <f t="shared" si="1"/>
        <v>0.13000000000465661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14875</v>
      </c>
      <c r="D121" s="1">
        <f>'PR-RAS'!E125</f>
        <v>31675</v>
      </c>
      <c r="E121" s="1">
        <v>0</v>
      </c>
      <c r="F121" s="1">
        <v>0</v>
      </c>
      <c r="G121" s="2">
        <f t="shared" si="0"/>
        <v>9387</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14875</v>
      </c>
      <c r="D123" s="1">
        <f>'PR-RAS'!E127</f>
        <v>31675</v>
      </c>
      <c r="E123" s="1">
        <v>0</v>
      </c>
      <c r="F123" s="1">
        <v>0</v>
      </c>
      <c r="G123" s="2">
        <f t="shared" si="0"/>
        <v>9543.4499999999989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12828</v>
      </c>
      <c r="D124" s="1">
        <f>'PR-RAS'!E128</f>
        <v>26211.13</v>
      </c>
      <c r="E124" s="1">
        <v>0</v>
      </c>
      <c r="F124" s="1">
        <v>0</v>
      </c>
      <c r="G124" s="2">
        <f t="shared" si="0"/>
        <v>8025.7819799999997</v>
      </c>
      <c r="H124" s="2">
        <f t="shared" si="1"/>
        <v>0.13000000000101863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11980</v>
      </c>
      <c r="D125" s="1">
        <f>'PR-RAS'!E129</f>
        <v>26211.13</v>
      </c>
      <c r="E125" s="1">
        <v>0</v>
      </c>
      <c r="F125" s="1">
        <v>0</v>
      </c>
      <c r="G125" s="2">
        <f t="shared" si="0"/>
        <v>7985.8802400000004</v>
      </c>
      <c r="H125" s="2">
        <f t="shared" si="1"/>
        <v>0.13000000000101863</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848</v>
      </c>
      <c r="D126" s="1">
        <f>'PR-RAS'!E130</f>
        <v>0</v>
      </c>
      <c r="E126" s="1">
        <v>0</v>
      </c>
      <c r="F126" s="1">
        <v>0</v>
      </c>
      <c r="G126" s="2">
        <f t="shared" si="0"/>
        <v>106</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757301</v>
      </c>
      <c r="D129" s="1">
        <f>'PR-RAS'!E133</f>
        <v>771862.62</v>
      </c>
      <c r="E129" s="1">
        <v>0</v>
      </c>
      <c r="F129" s="1">
        <v>0</v>
      </c>
      <c r="G129" s="2">
        <f t="shared" si="0"/>
        <v>294531.35872000002</v>
      </c>
      <c r="H129" s="2">
        <f t="shared" si="1"/>
        <v>0.38000000000465661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757301</v>
      </c>
      <c r="D130" s="1">
        <f>'PR-RAS'!E134</f>
        <v>771862.62</v>
      </c>
      <c r="E130" s="1">
        <v>0</v>
      </c>
      <c r="F130" s="1">
        <v>0</v>
      </c>
      <c r="G130" s="2">
        <f t="shared" si="0"/>
        <v>296832.38496000005</v>
      </c>
      <c r="H130" s="2">
        <f t="shared" si="1"/>
        <v>0.38000000000465661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757301</v>
      </c>
      <c r="D131" s="1">
        <f>'PR-RAS'!E135</f>
        <v>770862.62</v>
      </c>
      <c r="E131" s="1">
        <v>0</v>
      </c>
      <c r="F131" s="1">
        <v>0</v>
      </c>
      <c r="G131" s="2">
        <f t="shared" si="0"/>
        <v>298873.41120000003</v>
      </c>
      <c r="H131" s="2">
        <f t="shared" si="1"/>
        <v>0.38000000000465661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1000</v>
      </c>
      <c r="E132" s="1">
        <v>0</v>
      </c>
      <c r="F132" s="1">
        <v>0</v>
      </c>
      <c r="G132" s="2">
        <f t="shared" si="0"/>
        <v>262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8508740</v>
      </c>
      <c r="D147" s="1">
        <f>'PR-RAS'!E151</f>
        <v>8859418.8800000008</v>
      </c>
      <c r="E147" s="1">
        <v>0</v>
      </c>
      <c r="F147" s="1">
        <v>0</v>
      </c>
      <c r="G147" s="2">
        <f t="shared" si="0"/>
        <v>3829226.3529599998</v>
      </c>
      <c r="H147" s="2">
        <f t="shared" si="1"/>
        <v>0.11999999918043613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7185255</v>
      </c>
      <c r="D148" s="1">
        <f>'PR-RAS'!E152</f>
        <v>7633997.8900000006</v>
      </c>
      <c r="E148" s="1">
        <v>0</v>
      </c>
      <c r="F148" s="1">
        <v>0</v>
      </c>
      <c r="G148" s="2">
        <f t="shared" si="0"/>
        <v>3300627.86466</v>
      </c>
      <c r="H148" s="2">
        <f t="shared" si="1"/>
        <v>0.10999999940395355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5959946</v>
      </c>
      <c r="D149" s="1">
        <f>'PR-RAS'!E153</f>
        <v>6305739.4800000004</v>
      </c>
      <c r="E149" s="1">
        <v>0</v>
      </c>
      <c r="F149" s="1">
        <v>0</v>
      </c>
      <c r="G149" s="2">
        <f t="shared" si="0"/>
        <v>2748570.89408</v>
      </c>
      <c r="H149" s="2">
        <f t="shared" si="1"/>
        <v>0.48000000044703484</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5903081</v>
      </c>
      <c r="D150" s="1">
        <f>'PR-RAS'!E154</f>
        <v>6145027.0300000003</v>
      </c>
      <c r="E150" s="1">
        <v>0</v>
      </c>
      <c r="F150" s="1">
        <v>0</v>
      </c>
      <c r="G150" s="2">
        <f t="shared" si="0"/>
        <v>2710777.1239400003</v>
      </c>
      <c r="H150" s="2">
        <f t="shared" si="1"/>
        <v>3.0000000260770321E-2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32787</v>
      </c>
      <c r="D152" s="1">
        <f>'PR-RAS'!E156</f>
        <v>134132.78</v>
      </c>
      <c r="E152" s="1">
        <v>0</v>
      </c>
      <c r="F152" s="1">
        <v>0</v>
      </c>
      <c r="G152" s="2">
        <f t="shared" si="0"/>
        <v>45458.936559999995</v>
      </c>
      <c r="H152" s="2">
        <f t="shared" si="1"/>
        <v>0.22000000000116415</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24078</v>
      </c>
      <c r="D153" s="1">
        <f>'PR-RAS'!E157</f>
        <v>26579.67</v>
      </c>
      <c r="E153" s="1">
        <v>0</v>
      </c>
      <c r="F153" s="1">
        <v>0</v>
      </c>
      <c r="G153" s="2">
        <f t="shared" si="0"/>
        <v>11740.07568</v>
      </c>
      <c r="H153" s="2">
        <f t="shared" si="1"/>
        <v>0.33000000000174623</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240357</v>
      </c>
      <c r="D154" s="1">
        <f>'PR-RAS'!E158</f>
        <v>287439.26</v>
      </c>
      <c r="E154" s="1">
        <v>0</v>
      </c>
      <c r="F154" s="1">
        <v>0</v>
      </c>
      <c r="G154" s="2">
        <f t="shared" si="0"/>
        <v>124731.03456</v>
      </c>
      <c r="H154" s="2">
        <f t="shared" si="1"/>
        <v>0.26000000000931323</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984952</v>
      </c>
      <c r="D155" s="1">
        <f>'PR-RAS'!E159</f>
        <v>1040819.15</v>
      </c>
      <c r="E155" s="1">
        <v>0</v>
      </c>
      <c r="F155" s="1">
        <v>0</v>
      </c>
      <c r="G155" s="2">
        <f t="shared" si="0"/>
        <v>472254.90619999997</v>
      </c>
      <c r="H155" s="2">
        <f t="shared" si="1"/>
        <v>0.15000000002328306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981162</v>
      </c>
      <c r="D157" s="1">
        <f>'PR-RAS'!E161</f>
        <v>1039915.64</v>
      </c>
      <c r="E157" s="1">
        <v>0</v>
      </c>
      <c r="F157" s="1">
        <v>0</v>
      </c>
      <c r="G157" s="2">
        <f t="shared" si="0"/>
        <v>477514.95168000006</v>
      </c>
      <c r="H157" s="2">
        <f t="shared" si="1"/>
        <v>0.35999999998603016</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3790</v>
      </c>
      <c r="D158" s="1">
        <f>'PR-RAS'!E162</f>
        <v>903.51</v>
      </c>
      <c r="E158" s="1">
        <v>0</v>
      </c>
      <c r="F158" s="1">
        <v>0</v>
      </c>
      <c r="G158" s="2">
        <f t="shared" si="0"/>
        <v>878.73214000000007</v>
      </c>
      <c r="H158" s="2">
        <f t="shared" si="1"/>
        <v>0.49000000000000909</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1043198</v>
      </c>
      <c r="D159" s="1">
        <f>'PR-RAS'!E163</f>
        <v>1000575.79</v>
      </c>
      <c r="E159" s="1">
        <v>0</v>
      </c>
      <c r="F159" s="1">
        <v>0</v>
      </c>
      <c r="G159" s="2">
        <f t="shared" si="0"/>
        <v>481007.23363999999</v>
      </c>
      <c r="H159" s="2">
        <f t="shared" si="1"/>
        <v>0.2099999999627471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89969</v>
      </c>
      <c r="D160" s="1">
        <f>'PR-RAS'!E164</f>
        <v>137651.39000000001</v>
      </c>
      <c r="E160" s="1">
        <v>0</v>
      </c>
      <c r="F160" s="1">
        <v>0</v>
      </c>
      <c r="G160" s="2">
        <f t="shared" si="0"/>
        <v>58078.213020000003</v>
      </c>
      <c r="H160" s="2">
        <f t="shared" si="1"/>
        <v>0.39000000001396984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19779</v>
      </c>
      <c r="D161" s="1">
        <f>'PR-RAS'!E165</f>
        <v>33343.4</v>
      </c>
      <c r="E161" s="1">
        <v>0</v>
      </c>
      <c r="F161" s="1">
        <v>0</v>
      </c>
      <c r="G161" s="2">
        <f t="shared" si="0"/>
        <v>13834.528</v>
      </c>
      <c r="H161" s="2">
        <f t="shared" si="1"/>
        <v>0.40000000000145519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68310</v>
      </c>
      <c r="D162" s="1">
        <f>'PR-RAS'!E166</f>
        <v>101777.99</v>
      </c>
      <c r="E162" s="1">
        <v>0</v>
      </c>
      <c r="F162" s="1">
        <v>0</v>
      </c>
      <c r="G162" s="2">
        <f t="shared" si="0"/>
        <v>43770.422780000001</v>
      </c>
      <c r="H162" s="2">
        <f t="shared" si="1"/>
        <v>9.9999999947613105E-3</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1880</v>
      </c>
      <c r="D163" s="1">
        <f>'PR-RAS'!E167</f>
        <v>2530</v>
      </c>
      <c r="E163" s="1">
        <v>0</v>
      </c>
      <c r="F163" s="1">
        <v>0</v>
      </c>
      <c r="G163" s="2">
        <f t="shared" si="0"/>
        <v>1124.28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387420</v>
      </c>
      <c r="D165" s="1">
        <f>'PR-RAS'!E169</f>
        <v>430742.01</v>
      </c>
      <c r="E165" s="1">
        <v>0</v>
      </c>
      <c r="F165" s="1">
        <v>0</v>
      </c>
      <c r="G165" s="2">
        <f t="shared" si="0"/>
        <v>204820.25928</v>
      </c>
      <c r="H165" s="2">
        <f t="shared" si="1"/>
        <v>1.0000000009313226E-2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109249</v>
      </c>
      <c r="D166" s="1">
        <f>'PR-RAS'!E170</f>
        <v>97025.18</v>
      </c>
      <c r="E166" s="1">
        <v>0</v>
      </c>
      <c r="F166" s="1">
        <v>0</v>
      </c>
      <c r="G166" s="2">
        <f t="shared" si="0"/>
        <v>50044.394399999997</v>
      </c>
      <c r="H166" s="2">
        <f t="shared" si="1"/>
        <v>0.17999999999301508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30608</v>
      </c>
      <c r="D167" s="1">
        <f>'PR-RAS'!E171</f>
        <v>43568.81</v>
      </c>
      <c r="E167" s="1">
        <v>0</v>
      </c>
      <c r="F167" s="1">
        <v>0</v>
      </c>
      <c r="G167" s="2">
        <f t="shared" si="0"/>
        <v>19545.772919999999</v>
      </c>
      <c r="H167" s="2">
        <f t="shared" si="1"/>
        <v>0.19000000000232831</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164205</v>
      </c>
      <c r="D168" s="1">
        <f>'PR-RAS'!E172</f>
        <v>186421.7</v>
      </c>
      <c r="E168" s="1">
        <v>0</v>
      </c>
      <c r="F168" s="1">
        <v>0</v>
      </c>
      <c r="G168" s="2">
        <f t="shared" si="0"/>
        <v>89687.082800000004</v>
      </c>
      <c r="H168" s="2">
        <f t="shared" si="1"/>
        <v>0.29999999998835847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8754</v>
      </c>
      <c r="D169" s="1">
        <f>'PR-RAS'!E173</f>
        <v>21208.47</v>
      </c>
      <c r="E169" s="1">
        <v>0</v>
      </c>
      <c r="F169" s="1">
        <v>0</v>
      </c>
      <c r="G169" s="2">
        <f t="shared" si="0"/>
        <v>8596.717920000001</v>
      </c>
      <c r="H169" s="2">
        <f t="shared" si="1"/>
        <v>0.47000000000116415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74604</v>
      </c>
      <c r="D170" s="1">
        <f>'PR-RAS'!E174</f>
        <v>78046.350000000006</v>
      </c>
      <c r="E170" s="1">
        <v>0</v>
      </c>
      <c r="F170" s="1">
        <v>0</v>
      </c>
      <c r="G170" s="2">
        <f t="shared" si="0"/>
        <v>38987.742300000005</v>
      </c>
      <c r="H170" s="2">
        <f t="shared" si="1"/>
        <v>0.35000000000582077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4471.5</v>
      </c>
      <c r="E172" s="1">
        <v>0</v>
      </c>
      <c r="F172" s="1">
        <v>0</v>
      </c>
      <c r="G172" s="2">
        <f t="shared" si="0"/>
        <v>1529.2530000000002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354305</v>
      </c>
      <c r="D173" s="1">
        <f>'PR-RAS'!E177</f>
        <v>342948.45</v>
      </c>
      <c r="E173" s="1">
        <v>0</v>
      </c>
      <c r="F173" s="1">
        <v>0</v>
      </c>
      <c r="G173" s="2">
        <f t="shared" si="0"/>
        <v>178914.7268</v>
      </c>
      <c r="H173" s="2">
        <f t="shared" si="1"/>
        <v>0.45000000001164153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156492</v>
      </c>
      <c r="D174" s="1">
        <f>'PR-RAS'!E178</f>
        <v>170977.47</v>
      </c>
      <c r="E174" s="1">
        <v>0</v>
      </c>
      <c r="F174" s="1">
        <v>0</v>
      </c>
      <c r="G174" s="2">
        <f t="shared" si="0"/>
        <v>86231.320619999999</v>
      </c>
      <c r="H174" s="2">
        <f t="shared" si="1"/>
        <v>0.47000000000116415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83028</v>
      </c>
      <c r="D175" s="1">
        <f>'PR-RAS'!E179</f>
        <v>37708.6</v>
      </c>
      <c r="E175" s="1">
        <v>0</v>
      </c>
      <c r="F175" s="1">
        <v>0</v>
      </c>
      <c r="G175" s="2">
        <f t="shared" si="0"/>
        <v>27569.464800000002</v>
      </c>
      <c r="H175" s="2">
        <f t="shared" si="1"/>
        <v>0.40000000000145519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330</v>
      </c>
      <c r="D176" s="1">
        <f>'PR-RAS'!E180</f>
        <v>390</v>
      </c>
      <c r="E176" s="1">
        <v>0</v>
      </c>
      <c r="F176" s="1">
        <v>0</v>
      </c>
      <c r="G176" s="2">
        <f t="shared" si="0"/>
        <v>194.25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58353</v>
      </c>
      <c r="D177" s="1">
        <f>'PR-RAS'!E181</f>
        <v>59827.19</v>
      </c>
      <c r="E177" s="1">
        <v>0</v>
      </c>
      <c r="F177" s="1">
        <v>0</v>
      </c>
      <c r="G177" s="2">
        <f t="shared" si="0"/>
        <v>31329.298879999998</v>
      </c>
      <c r="H177" s="2">
        <f t="shared" si="1"/>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900</v>
      </c>
      <c r="D178" s="1">
        <f>'PR-RAS'!E182</f>
        <v>900</v>
      </c>
      <c r="E178" s="1">
        <v>0</v>
      </c>
      <c r="F178" s="1">
        <v>0</v>
      </c>
      <c r="G178" s="2">
        <f t="shared" si="0"/>
        <v>477.9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13550</v>
      </c>
      <c r="D179" s="1">
        <f>'PR-RAS'!E183</f>
        <v>14970</v>
      </c>
      <c r="E179" s="1">
        <v>0</v>
      </c>
      <c r="F179" s="1">
        <v>0</v>
      </c>
      <c r="G179" s="2">
        <f t="shared" si="0"/>
        <v>7741.2199999999993</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16646</v>
      </c>
      <c r="D180" s="1">
        <f>'PR-RAS'!E184</f>
        <v>18410.439999999999</v>
      </c>
      <c r="E180" s="1">
        <v>0</v>
      </c>
      <c r="F180" s="1">
        <v>0</v>
      </c>
      <c r="G180" s="2">
        <f t="shared" si="0"/>
        <v>9570.5715199999995</v>
      </c>
      <c r="H180" s="2">
        <f t="shared" si="1"/>
        <v>0.43999999999869033</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6956</v>
      </c>
      <c r="D181" s="1">
        <f>'PR-RAS'!E185</f>
        <v>5817.12</v>
      </c>
      <c r="E181" s="1">
        <v>0</v>
      </c>
      <c r="F181" s="1">
        <v>0</v>
      </c>
      <c r="G181" s="2">
        <f t="shared" si="0"/>
        <v>3346.2431999999994</v>
      </c>
      <c r="H181" s="2">
        <f t="shared" si="1"/>
        <v>0.11999999999989086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18050</v>
      </c>
      <c r="D182" s="1">
        <f>'PR-RAS'!E186</f>
        <v>33947.629999999997</v>
      </c>
      <c r="E182" s="1">
        <v>0</v>
      </c>
      <c r="F182" s="1">
        <v>0</v>
      </c>
      <c r="G182" s="2">
        <f t="shared" si="0"/>
        <v>15556.092059999999</v>
      </c>
      <c r="H182" s="2">
        <f t="shared" si="1"/>
        <v>0.37000000000261934</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211504</v>
      </c>
      <c r="D184" s="1">
        <f>'PR-RAS'!E188</f>
        <v>89233.94</v>
      </c>
      <c r="E184" s="1">
        <v>0</v>
      </c>
      <c r="F184" s="1">
        <v>0</v>
      </c>
      <c r="G184" s="2">
        <f t="shared" si="0"/>
        <v>71364.854040000006</v>
      </c>
      <c r="H184" s="2">
        <f t="shared" si="1"/>
        <v>5.9999999997671694E-2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3315</v>
      </c>
      <c r="D186" s="1">
        <f>'PR-RAS'!E190</f>
        <v>3448.84</v>
      </c>
      <c r="E186" s="1">
        <v>0</v>
      </c>
      <c r="F186" s="1">
        <v>0</v>
      </c>
      <c r="G186" s="2">
        <f t="shared" si="0"/>
        <v>1889.3458000000001</v>
      </c>
      <c r="H186" s="2">
        <f t="shared" si="1"/>
        <v>0.15999999999985448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14490</v>
      </c>
      <c r="D187" s="1">
        <f>'PR-RAS'!E191</f>
        <v>10567.69</v>
      </c>
      <c r="E187" s="1">
        <v>0</v>
      </c>
      <c r="F187" s="1">
        <v>0</v>
      </c>
      <c r="G187" s="2">
        <f t="shared" si="0"/>
        <v>6626.3206800000007</v>
      </c>
      <c r="H187" s="2">
        <f t="shared" si="1"/>
        <v>0.30999999999949068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1730</v>
      </c>
      <c r="D188" s="1">
        <f>'PR-RAS'!E192</f>
        <v>1950</v>
      </c>
      <c r="E188" s="1">
        <v>0</v>
      </c>
      <c r="F188" s="1">
        <v>0</v>
      </c>
      <c r="G188" s="2">
        <f t="shared" si="0"/>
        <v>1052.81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46100</v>
      </c>
      <c r="D189" s="1">
        <f>'PR-RAS'!E193</f>
        <v>27850</v>
      </c>
      <c r="E189" s="1">
        <v>0</v>
      </c>
      <c r="F189" s="1">
        <v>0</v>
      </c>
      <c r="G189" s="2">
        <f t="shared" si="0"/>
        <v>19138.400000000001</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132210</v>
      </c>
      <c r="D190" s="1">
        <f>'PR-RAS'!E194</f>
        <v>32343.75</v>
      </c>
      <c r="E190" s="1">
        <v>0</v>
      </c>
      <c r="F190" s="1">
        <v>0</v>
      </c>
      <c r="G190" s="2">
        <f t="shared" si="0"/>
        <v>37213.627500000002</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13659</v>
      </c>
      <c r="D191" s="1">
        <f>'PR-RAS'!E195</f>
        <v>13073.66</v>
      </c>
      <c r="E191" s="1">
        <v>0</v>
      </c>
      <c r="F191" s="1">
        <v>0</v>
      </c>
      <c r="G191" s="2">
        <f t="shared" si="0"/>
        <v>7563.2007999999996</v>
      </c>
      <c r="H191" s="2">
        <f t="shared" si="1"/>
        <v>0.34000000000014552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71955</v>
      </c>
      <c r="D192" s="1">
        <f>'PR-RAS'!E196</f>
        <v>20450.060000000001</v>
      </c>
      <c r="E192" s="1">
        <v>0</v>
      </c>
      <c r="F192" s="1">
        <v>0</v>
      </c>
      <c r="G192" s="2">
        <f t="shared" si="0"/>
        <v>21555.32792</v>
      </c>
      <c r="H192" s="2">
        <f t="shared" si="1"/>
        <v>6.0000000001309672E-2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71955</v>
      </c>
      <c r="D206" s="1">
        <f>'PR-RAS'!E210</f>
        <v>20450.060000000001</v>
      </c>
      <c r="E206" s="1">
        <v>0</v>
      </c>
      <c r="F206" s="1">
        <v>0</v>
      </c>
      <c r="G206" s="2">
        <f t="shared" si="0"/>
        <v>23135.299599999998</v>
      </c>
      <c r="H206" s="2">
        <f t="shared" si="1"/>
        <v>6.0000000001309672E-2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2114</v>
      </c>
      <c r="D207" s="1">
        <f>'PR-RAS'!E211</f>
        <v>2000</v>
      </c>
      <c r="E207" s="1">
        <v>0</v>
      </c>
      <c r="F207" s="1">
        <v>0</v>
      </c>
      <c r="G207" s="2">
        <f t="shared" si="0"/>
        <v>1259.4839999999999</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69841</v>
      </c>
      <c r="D209" s="1">
        <f>'PR-RAS'!E213</f>
        <v>18450.060000000001</v>
      </c>
      <c r="E209" s="1">
        <v>0</v>
      </c>
      <c r="F209" s="1">
        <v>0</v>
      </c>
      <c r="G209" s="2">
        <f t="shared" si="0"/>
        <v>22202.152959999999</v>
      </c>
      <c r="H209" s="2">
        <f t="shared" si="1"/>
        <v>6.0000000001309672E-2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208332</v>
      </c>
      <c r="D248" s="1">
        <f>'PR-RAS'!E252</f>
        <v>204395.14</v>
      </c>
      <c r="E248" s="1">
        <v>0</v>
      </c>
      <c r="F248" s="1">
        <v>0</v>
      </c>
      <c r="G248" s="2">
        <f t="shared" si="0"/>
        <v>152429.20316</v>
      </c>
      <c r="H248" s="2">
        <f t="shared" si="1"/>
        <v>0.14000000001396984</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208332</v>
      </c>
      <c r="D255" s="1">
        <f>'PR-RAS'!E259</f>
        <v>204395.14</v>
      </c>
      <c r="E255" s="1">
        <v>0</v>
      </c>
      <c r="F255" s="1">
        <v>0</v>
      </c>
      <c r="G255" s="2">
        <f t="shared" si="0"/>
        <v>156749.05912000002</v>
      </c>
      <c r="H255" s="2">
        <f t="shared" si="1"/>
        <v>0.14000000001396984</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208332</v>
      </c>
      <c r="D257" s="1">
        <f>'PR-RAS'!E261</f>
        <v>204395.14</v>
      </c>
      <c r="E257" s="1">
        <v>0</v>
      </c>
      <c r="F257" s="1">
        <v>0</v>
      </c>
      <c r="G257" s="2">
        <f t="shared" si="0"/>
        <v>157983.30368000001</v>
      </c>
      <c r="H257" s="2">
        <f t="shared" si="1"/>
        <v>0.14000000001396984</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8508740</v>
      </c>
      <c r="D285" s="1">
        <f>'PR-RAS'!E289</f>
        <v>8859418.8800000008</v>
      </c>
      <c r="E285" s="1">
        <v>0</v>
      </c>
      <c r="F285" s="1">
        <v>0</v>
      </c>
      <c r="G285" s="2">
        <f t="shared" si="8"/>
        <v>7448632.0838399995</v>
      </c>
      <c r="H285" s="2">
        <f t="shared" si="9"/>
        <v>0.11999999918043613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90891</v>
      </c>
      <c r="D286" s="1">
        <f>'PR-RAS'!E290</f>
        <v>63956.079999998212</v>
      </c>
      <c r="E286" s="1">
        <v>0</v>
      </c>
      <c r="F286" s="1">
        <v>0</v>
      </c>
      <c r="G286" s="2">
        <f t="shared" si="8"/>
        <v>62358.900599998975</v>
      </c>
      <c r="H286" s="2">
        <f t="shared" si="9"/>
        <v>7.9999998211860657E-2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112904</v>
      </c>
      <c r="D288" s="1">
        <f>'PR-RAS'!E292</f>
        <v>91341.31</v>
      </c>
      <c r="E288" s="1">
        <v>0</v>
      </c>
      <c r="F288" s="1">
        <v>0</v>
      </c>
      <c r="G288" s="2">
        <f t="shared" si="8"/>
        <v>84833.359939999995</v>
      </c>
      <c r="H288" s="2">
        <f t="shared" si="9"/>
        <v>0.30999999999767169</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3000</v>
      </c>
      <c r="D290" s="1">
        <f>'PR-RAS'!E294</f>
        <v>4150</v>
      </c>
      <c r="E290" s="1">
        <v>0</v>
      </c>
      <c r="F290" s="1">
        <v>0</v>
      </c>
      <c r="G290" s="2">
        <f t="shared" si="8"/>
        <v>3265.7</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3000</v>
      </c>
      <c r="D291" s="1">
        <f>'PR-RAS'!E295</f>
        <v>4150</v>
      </c>
      <c r="E291" s="1">
        <v>0</v>
      </c>
      <c r="F291" s="1">
        <v>0</v>
      </c>
      <c r="G291" s="2">
        <f t="shared" si="8"/>
        <v>3277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109638</v>
      </c>
      <c r="D345" s="1">
        <f>'PR-RAS'!E350</f>
        <v>96382.17</v>
      </c>
      <c r="E345" s="1">
        <v>0</v>
      </c>
      <c r="F345" s="1">
        <v>0</v>
      </c>
      <c r="G345" s="2">
        <f t="shared" si="8"/>
        <v>104026.40495999999</v>
      </c>
      <c r="H345" s="2">
        <f t="shared" si="9"/>
        <v>0.16999999999825377</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109638</v>
      </c>
      <c r="D358" s="1">
        <f>'PR-RAS'!E363</f>
        <v>96382.17</v>
      </c>
      <c r="E358" s="1">
        <v>0</v>
      </c>
      <c r="F358" s="1">
        <v>0</v>
      </c>
      <c r="G358" s="2">
        <f t="shared" si="8"/>
        <v>107957.63537999998</v>
      </c>
      <c r="H358" s="2">
        <f t="shared" si="9"/>
        <v>0.16999999999825377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33120</v>
      </c>
      <c r="D364" s="1">
        <f>'PR-RAS'!E369</f>
        <v>46274.97</v>
      </c>
      <c r="E364" s="1">
        <v>0</v>
      </c>
      <c r="F364" s="1">
        <v>0</v>
      </c>
      <c r="G364" s="2">
        <f t="shared" si="8"/>
        <v>45618.188219999996</v>
      </c>
      <c r="H364" s="2">
        <f t="shared" si="9"/>
        <v>2.9999999998835847E-2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16462</v>
      </c>
      <c r="D365" s="1">
        <f>'PR-RAS'!E370</f>
        <v>0</v>
      </c>
      <c r="E365" s="1">
        <v>0</v>
      </c>
      <c r="F365" s="1">
        <v>0</v>
      </c>
      <c r="G365" s="2">
        <f t="shared" si="8"/>
        <v>5992.1679999999997</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5069</v>
      </c>
      <c r="D366" s="1">
        <f>'PR-RAS'!E371</f>
        <v>23124.97</v>
      </c>
      <c r="E366" s="1">
        <v>0</v>
      </c>
      <c r="F366" s="1">
        <v>0</v>
      </c>
      <c r="G366" s="2">
        <f t="shared" si="8"/>
        <v>18731.413100000002</v>
      </c>
      <c r="H366" s="2">
        <f t="shared" si="9"/>
        <v>2.9999999998835847E-2</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12250</v>
      </c>
      <c r="E367" s="1">
        <v>0</v>
      </c>
      <c r="F367" s="1">
        <v>0</v>
      </c>
      <c r="G367" s="2">
        <f t="shared" si="8"/>
        <v>8967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7590</v>
      </c>
      <c r="D370" s="1">
        <f>'PR-RAS'!E375</f>
        <v>0</v>
      </c>
      <c r="E370" s="1">
        <v>0</v>
      </c>
      <c r="F370" s="1">
        <v>0</v>
      </c>
      <c r="G370" s="2">
        <f t="shared" si="8"/>
        <v>2800.71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3999</v>
      </c>
      <c r="D371" s="1">
        <f>'PR-RAS'!E376</f>
        <v>10900</v>
      </c>
      <c r="E371" s="1">
        <v>0</v>
      </c>
      <c r="F371" s="1">
        <v>0</v>
      </c>
      <c r="G371" s="2">
        <f t="shared" si="8"/>
        <v>9545.6299999999992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76518</v>
      </c>
      <c r="D378" s="1">
        <f>'PR-RAS'!E383</f>
        <v>50107.199999999997</v>
      </c>
      <c r="E378" s="1">
        <v>0</v>
      </c>
      <c r="F378" s="1">
        <v>0</v>
      </c>
      <c r="G378" s="2">
        <f t="shared" si="8"/>
        <v>66628.114799999996</v>
      </c>
      <c r="H378" s="2">
        <f t="shared" si="9"/>
        <v>0.19999999999708962</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76518</v>
      </c>
      <c r="D379" s="1">
        <f>'PR-RAS'!E384</f>
        <v>50107.199999999997</v>
      </c>
      <c r="E379" s="1">
        <v>0</v>
      </c>
      <c r="F379" s="1">
        <v>0</v>
      </c>
      <c r="G379" s="2">
        <f t="shared" si="8"/>
        <v>66804.847200000004</v>
      </c>
      <c r="H379" s="2">
        <f t="shared" si="9"/>
        <v>0.19999999999708962</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109638</v>
      </c>
      <c r="D403" s="1">
        <f>'PR-RAS'!E408</f>
        <v>96382.17</v>
      </c>
      <c r="E403" s="1">
        <v>0</v>
      </c>
      <c r="F403" s="1">
        <v>0</v>
      </c>
      <c r="G403" s="2">
        <f t="shared" si="8"/>
        <v>121565.74067999999</v>
      </c>
      <c r="H403" s="2">
        <f t="shared" si="9"/>
        <v>0.16999999999825377</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8599631</v>
      </c>
      <c r="D407" s="1">
        <f>'PR-RAS'!E412</f>
        <v>8923374.959999999</v>
      </c>
      <c r="E407" s="1">
        <v>0</v>
      </c>
      <c r="F407" s="1">
        <v>0</v>
      </c>
      <c r="G407" s="2">
        <f t="shared" si="8"/>
        <v>10737230.653519999</v>
      </c>
      <c r="H407" s="2">
        <f t="shared" si="9"/>
        <v>4.0000000968575478E-2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8618378</v>
      </c>
      <c r="D408" s="1">
        <f>'PR-RAS'!E413</f>
        <v>8955801.0500000007</v>
      </c>
      <c r="E408" s="1">
        <v>0</v>
      </c>
      <c r="F408" s="1">
        <v>0</v>
      </c>
      <c r="G408" s="2">
        <f t="shared" si="8"/>
        <v>10797701.900699999</v>
      </c>
      <c r="H408" s="2">
        <f t="shared" si="9"/>
        <v>5.000000074505806E-2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18747</v>
      </c>
      <c r="D410" s="1">
        <f>'PR-RAS'!E415</f>
        <v>32426.090000001714</v>
      </c>
      <c r="E410" s="1">
        <v>0</v>
      </c>
      <c r="F410" s="1">
        <v>0</v>
      </c>
      <c r="G410" s="2">
        <f t="shared" si="8"/>
        <v>34192.064620001402</v>
      </c>
      <c r="H410" s="2">
        <f t="shared" si="9"/>
        <v>9.0000001713633537E-2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112904</v>
      </c>
      <c r="D411" s="1">
        <f>'PR-RAS'!E416</f>
        <v>91341.31</v>
      </c>
      <c r="E411" s="1">
        <v>0</v>
      </c>
      <c r="F411" s="1">
        <v>0</v>
      </c>
      <c r="G411" s="2">
        <f t="shared" si="8"/>
        <v>121190.51419999999</v>
      </c>
      <c r="H411" s="2">
        <f t="shared" si="9"/>
        <v>0.30999999999767169</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3000</v>
      </c>
      <c r="D413" s="1">
        <f>'PR-RAS'!E418</f>
        <v>4150</v>
      </c>
      <c r="E413" s="1">
        <v>0</v>
      </c>
      <c r="F413" s="1">
        <v>0</v>
      </c>
      <c r="G413" s="2">
        <f t="shared" si="8"/>
        <v>4655.5999999999995</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8599631</v>
      </c>
      <c r="D633" s="1">
        <f>'PR-RAS'!E639</f>
        <v>8923374.959999999</v>
      </c>
      <c r="E633" s="1">
        <v>0</v>
      </c>
      <c r="F633" s="1">
        <v>0</v>
      </c>
      <c r="G633" s="2">
        <f t="shared" si="10"/>
        <v>16714112.741439998</v>
      </c>
      <c r="H633" s="2">
        <f t="shared" si="11"/>
        <v>4.0000000968575478E-2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8618378</v>
      </c>
      <c r="D634" s="1">
        <f>'PR-RAS'!E640</f>
        <v>8955801.0500000007</v>
      </c>
      <c r="E634" s="1">
        <v>0</v>
      </c>
      <c r="F634" s="1">
        <v>0</v>
      </c>
      <c r="G634" s="2">
        <f t="shared" si="10"/>
        <v>16793477.403300002</v>
      </c>
      <c r="H634" s="2">
        <f t="shared" si="11"/>
        <v>5.000000074505806E-2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18747</v>
      </c>
      <c r="D636" s="1">
        <f>'PR-RAS'!E642</f>
        <v>32426.090000001714</v>
      </c>
      <c r="E636" s="1">
        <v>0</v>
      </c>
      <c r="F636" s="1">
        <v>0</v>
      </c>
      <c r="G636" s="2">
        <f t="shared" si="10"/>
        <v>53085.479300002175</v>
      </c>
      <c r="H636" s="2">
        <f t="shared" si="11"/>
        <v>9.0000001713633537E-2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112904</v>
      </c>
      <c r="D637" s="1">
        <f>'PR-RAS'!E643</f>
        <v>91341.31</v>
      </c>
      <c r="E637" s="1">
        <v>0</v>
      </c>
      <c r="F637" s="1">
        <v>0</v>
      </c>
      <c r="G637" s="2">
        <f t="shared" si="10"/>
        <v>187993.09031999999</v>
      </c>
      <c r="H637" s="2">
        <f t="shared" si="11"/>
        <v>0.30999999999767169</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94157</v>
      </c>
      <c r="D639" s="1">
        <f>'PR-RAS'!E645</f>
        <v>58915.219999998284</v>
      </c>
      <c r="E639" s="1">
        <v>0</v>
      </c>
      <c r="F639" s="1">
        <v>0</v>
      </c>
      <c r="G639" s="2">
        <f t="shared" si="10"/>
        <v>135247.9867199978</v>
      </c>
      <c r="H639" s="2">
        <f t="shared" si="11"/>
        <v>0.21999999828403816</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619092</v>
      </c>
      <c r="D641" s="1">
        <f>'PR-RAS'!E647</f>
        <v>740486.08</v>
      </c>
      <c r="E641" s="1">
        <v>0</v>
      </c>
      <c r="F641" s="1">
        <v>0</v>
      </c>
      <c r="G641" s="2">
        <f t="shared" si="10"/>
        <v>1344041.0624000002</v>
      </c>
      <c r="H641" s="2">
        <f t="shared" si="11"/>
        <v>7.9999999958090484E-2</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160705</v>
      </c>
      <c r="D642" s="1">
        <f>'PR-RAS'!E649</f>
        <v>148248.01</v>
      </c>
      <c r="E642" s="1">
        <v>0</v>
      </c>
      <c r="F642" s="1">
        <v>0</v>
      </c>
      <c r="G642" s="2">
        <f t="shared" si="10"/>
        <v>293065.85382000002</v>
      </c>
      <c r="H642" s="2">
        <f t="shared" si="11"/>
        <v>1.0000000009313226E-2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1700617</v>
      </c>
      <c r="D643" s="1">
        <f>'PR-RAS'!E650</f>
        <v>1390086.7</v>
      </c>
      <c r="E643" s="1">
        <v>0</v>
      </c>
      <c r="F643" s="1">
        <v>0</v>
      </c>
      <c r="G643" s="2">
        <f t="shared" si="10"/>
        <v>2876667.4368000003</v>
      </c>
      <c r="H643" s="2">
        <f t="shared" si="11"/>
        <v>0.30000000004656613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1713074</v>
      </c>
      <c r="D644" s="1">
        <f>'PR-RAS'!E651</f>
        <v>1454744.98</v>
      </c>
      <c r="E644" s="1">
        <v>0</v>
      </c>
      <c r="F644" s="1">
        <v>0</v>
      </c>
      <c r="G644" s="2">
        <f t="shared" si="10"/>
        <v>2972308.62628</v>
      </c>
      <c r="H644" s="2">
        <f t="shared" si="11"/>
        <v>2.0000000018626451E-2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148248</v>
      </c>
      <c r="D645" s="1">
        <f>'PR-RAS'!E652</f>
        <v>83589.729999999981</v>
      </c>
      <c r="E645" s="1">
        <v>0</v>
      </c>
      <c r="F645" s="1">
        <v>0</v>
      </c>
      <c r="G645" s="2">
        <f t="shared" si="10"/>
        <v>203135.28423999998</v>
      </c>
      <c r="H645" s="2">
        <f t="shared" si="11"/>
        <v>0.27000000001862645</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55</v>
      </c>
      <c r="D647" s="1">
        <f>'PR-RAS'!E654</f>
        <v>59</v>
      </c>
      <c r="E647" s="1">
        <v>0</v>
      </c>
      <c r="F647" s="1">
        <v>0</v>
      </c>
      <c r="G647" s="2">
        <f t="shared" si="10"/>
        <v>111.75800000000001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46</v>
      </c>
      <c r="D649" s="1">
        <f>'PR-RAS'!E656</f>
        <v>49</v>
      </c>
      <c r="E649" s="1">
        <v>0</v>
      </c>
      <c r="F649" s="1">
        <v>0</v>
      </c>
      <c r="G649" s="2">
        <f t="shared" si="10"/>
        <v>93.311999999999998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7536776</v>
      </c>
      <c r="D668" s="1">
        <f>'PR-RAS'!E675</f>
        <v>7799928.4699999997</v>
      </c>
      <c r="E668" s="1">
        <v>0</v>
      </c>
      <c r="F668" s="1">
        <v>0</v>
      </c>
      <c r="G668" s="2">
        <f t="shared" si="10"/>
        <v>15432134.170979999</v>
      </c>
      <c r="H668" s="2">
        <f t="shared" si="11"/>
        <v>0.46999999973922968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4600</v>
      </c>
      <c r="D669" s="1">
        <f>'PR-RAS'!E676</f>
        <v>7460</v>
      </c>
      <c r="E669" s="1">
        <v>0</v>
      </c>
      <c r="F669" s="1">
        <v>0</v>
      </c>
      <c r="G669" s="2">
        <f t="shared" si="10"/>
        <v>13039.36</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73634</v>
      </c>
      <c r="D670" s="1">
        <f>'PR-RAS'!E677</f>
        <v>46247.27</v>
      </c>
      <c r="E670" s="1">
        <v>0</v>
      </c>
      <c r="F670" s="1">
        <v>0</v>
      </c>
      <c r="G670" s="2">
        <f t="shared" si="10"/>
        <v>111139.99325999999</v>
      </c>
      <c r="H670" s="2">
        <f t="shared" si="11"/>
        <v>0.26999999999679858</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2519</v>
      </c>
      <c r="D705" s="1">
        <f>'PR-RAS'!E712</f>
        <v>2893.75</v>
      </c>
      <c r="E705" s="1">
        <v>0</v>
      </c>
      <c r="F705" s="1">
        <v>0</v>
      </c>
      <c r="G705" s="2">
        <f t="shared" si="10"/>
        <v>5847.7759999999998</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15634</v>
      </c>
      <c r="D709" s="1">
        <f>'PR-RAS'!E716</f>
        <v>16536.95</v>
      </c>
      <c r="E709" s="1">
        <v>0</v>
      </c>
      <c r="F709" s="1">
        <v>0</v>
      </c>
      <c r="G709" s="2">
        <f t="shared" si="10"/>
        <v>34485.193200000002</v>
      </c>
      <c r="H709" s="2">
        <f t="shared" si="11"/>
        <v>4.9999999999272404E-2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7312</v>
      </c>
      <c r="D710" s="1">
        <f>'PR-RAS'!E717</f>
        <v>7405.77</v>
      </c>
      <c r="E710" s="1">
        <v>0</v>
      </c>
      <c r="F710" s="1">
        <v>0</v>
      </c>
      <c r="G710" s="2">
        <f t="shared" si="10"/>
        <v>15685.58986</v>
      </c>
      <c r="H710" s="2">
        <f t="shared" si="11"/>
        <v>0.22999999999956344</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68310</v>
      </c>
      <c r="D711" s="1">
        <f>'PR-RAS'!E718</f>
        <v>101777.99</v>
      </c>
      <c r="E711" s="1">
        <v>0</v>
      </c>
      <c r="F711" s="1">
        <v>0</v>
      </c>
      <c r="G711" s="2">
        <f t="shared" si="10"/>
        <v>193024.84579999998</v>
      </c>
      <c r="H711" s="2">
        <f t="shared" si="11"/>
        <v>9.9999999947613105E-3</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7500</v>
      </c>
      <c r="D713" s="1">
        <f>'PR-RAS'!E720</f>
        <v>12000</v>
      </c>
      <c r="E713" s="1">
        <v>0</v>
      </c>
      <c r="F713" s="1">
        <v>0</v>
      </c>
      <c r="G713" s="2">
        <f t="shared" si="10"/>
        <v>22428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8958</v>
      </c>
      <c r="D715" s="1">
        <f>'PR-RAS'!E722</f>
        <v>10722.94</v>
      </c>
      <c r="E715" s="1">
        <v>0</v>
      </c>
      <c r="F715" s="1">
        <v>0</v>
      </c>
      <c r="G715" s="2">
        <f t="shared" si="10"/>
        <v>21708.370319999998</v>
      </c>
      <c r="H715" s="2">
        <f t="shared" si="11"/>
        <v>5.9999999999490683E-2</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58620</v>
      </c>
      <c r="D820" s="1">
        <f>'PR-RAS'!E827</f>
        <v>58488.12</v>
      </c>
      <c r="E820" s="1">
        <v>0</v>
      </c>
      <c r="F820" s="1">
        <v>0</v>
      </c>
      <c r="G820" s="2">
        <f t="shared" si="18"/>
        <v>143813.32055999999</v>
      </c>
      <c r="H820" s="2">
        <f t="shared" si="19"/>
        <v>0.12000000000261934</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149712</v>
      </c>
      <c r="D821" s="1">
        <f>'PR-RAS'!E828</f>
        <v>145907.01999999999</v>
      </c>
      <c r="E821" s="1">
        <v>0</v>
      </c>
      <c r="F821" s="1">
        <v>0</v>
      </c>
      <c r="G821" s="2">
        <f t="shared" si="18"/>
        <v>362051.35279999994</v>
      </c>
      <c r="H821" s="2">
        <f t="shared" si="19"/>
        <v>1.9999999989522621E-2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6646232</v>
      </c>
      <c r="D984" s="6">
        <f>BILANCA!E6</f>
        <v>6642770.3600000003</v>
      </c>
      <c r="E984" s="6">
        <v>0</v>
      </c>
      <c r="F984" s="6">
        <v>0</v>
      </c>
      <c r="G984" s="7">
        <f t="shared" ref="G984:G1241" si="22">B984/1000*C984+B984/500*D984</f>
        <v>19931.772720000001</v>
      </c>
      <c r="H984" s="7">
        <f t="shared" si="19"/>
        <v>0.36000000033527613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5847510</v>
      </c>
      <c r="D985" s="1">
        <f>BILANCA!E7</f>
        <v>5794204.2200000007</v>
      </c>
      <c r="E985" s="1">
        <v>0</v>
      </c>
      <c r="F985" s="1">
        <v>0</v>
      </c>
      <c r="G985" s="2">
        <f t="shared" si="22"/>
        <v>34871.836880000003</v>
      </c>
      <c r="H985" s="2">
        <f t="shared" si="19"/>
        <v>0.22000000067055225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422913</v>
      </c>
      <c r="D986" s="1">
        <f>BILANCA!E8</f>
        <v>422913</v>
      </c>
      <c r="E986" s="1">
        <v>0</v>
      </c>
      <c r="F986" s="1">
        <v>0</v>
      </c>
      <c r="G986" s="2">
        <f t="shared" si="22"/>
        <v>3806.2170000000001</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422913</v>
      </c>
      <c r="D987" s="1">
        <f>BILANCA!E9</f>
        <v>422913</v>
      </c>
      <c r="E987" s="1">
        <v>0</v>
      </c>
      <c r="F987" s="1">
        <v>0</v>
      </c>
      <c r="G987" s="2">
        <f t="shared" si="22"/>
        <v>5074.9560000000001</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16870</v>
      </c>
      <c r="D988" s="1">
        <f>BILANCA!E10</f>
        <v>16869.599999999999</v>
      </c>
      <c r="E988" s="1">
        <v>0</v>
      </c>
      <c r="F988" s="1">
        <v>0</v>
      </c>
      <c r="G988" s="2">
        <f t="shared" si="22"/>
        <v>253.04599999999999</v>
      </c>
      <c r="H988" s="2">
        <f t="shared" si="19"/>
        <v>0.40000000000145519</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16870</v>
      </c>
      <c r="D989" s="1">
        <f>BILANCA!E11</f>
        <v>16869.599999999999</v>
      </c>
      <c r="E989" s="1">
        <v>0</v>
      </c>
      <c r="F989" s="1">
        <v>0</v>
      </c>
      <c r="G989" s="2">
        <f t="shared" si="22"/>
        <v>303.65519999999998</v>
      </c>
      <c r="H989" s="2">
        <f t="shared" si="19"/>
        <v>0.40000000000145519</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5424597</v>
      </c>
      <c r="D990" s="1">
        <f>BILANCA!E12</f>
        <v>5371291.2200000007</v>
      </c>
      <c r="E990" s="1">
        <v>0</v>
      </c>
      <c r="F990" s="1">
        <v>0</v>
      </c>
      <c r="G990" s="2">
        <f t="shared" si="22"/>
        <v>113170.25608000002</v>
      </c>
      <c r="H990" s="2">
        <f t="shared" si="19"/>
        <v>0.22000000067055225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5039440</v>
      </c>
      <c r="D991" s="1">
        <f>BILANCA!E13</f>
        <v>4955553.17</v>
      </c>
      <c r="E991" s="1">
        <v>0</v>
      </c>
      <c r="F991" s="1">
        <v>0</v>
      </c>
      <c r="G991" s="2">
        <f t="shared" si="22"/>
        <v>119604.37072000001</v>
      </c>
      <c r="H991" s="2">
        <f t="shared" si="19"/>
        <v>0.16999999992549419</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6710958</v>
      </c>
      <c r="D993" s="1">
        <f>BILANCA!E15</f>
        <v>6710958.3700000001</v>
      </c>
      <c r="E993" s="1">
        <v>0</v>
      </c>
      <c r="F993" s="1">
        <v>0</v>
      </c>
      <c r="G993" s="2">
        <f t="shared" si="22"/>
        <v>201328.74739999999</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1671518</v>
      </c>
      <c r="D996" s="1">
        <f>BILANCA!E18</f>
        <v>1755405.2</v>
      </c>
      <c r="E996" s="1">
        <v>0</v>
      </c>
      <c r="F996" s="1">
        <v>0</v>
      </c>
      <c r="G996" s="2">
        <f t="shared" si="22"/>
        <v>67370.269199999995</v>
      </c>
      <c r="H996" s="2">
        <f t="shared" si="19"/>
        <v>0.19999999995343387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165885</v>
      </c>
      <c r="D997" s="1">
        <f>BILANCA!E19</f>
        <v>146359.39000000013</v>
      </c>
      <c r="E997" s="1">
        <v>0</v>
      </c>
      <c r="F997" s="1">
        <v>0</v>
      </c>
      <c r="G997" s="2">
        <f t="shared" si="22"/>
        <v>6420.4529200000034</v>
      </c>
      <c r="H997" s="2">
        <f t="shared" si="19"/>
        <v>0.39000000013038516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759495</v>
      </c>
      <c r="D998" s="1">
        <f>BILANCA!E20</f>
        <v>759007.75</v>
      </c>
      <c r="E998" s="1">
        <v>0</v>
      </c>
      <c r="F998" s="1">
        <v>0</v>
      </c>
      <c r="G998" s="2">
        <f t="shared" si="22"/>
        <v>34162.657500000001</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38442</v>
      </c>
      <c r="D999" s="1">
        <f>BILANCA!E21</f>
        <v>61567.23</v>
      </c>
      <c r="E999" s="1">
        <v>0</v>
      </c>
      <c r="F999" s="1">
        <v>0</v>
      </c>
      <c r="G999" s="2">
        <f t="shared" si="22"/>
        <v>2585.22336</v>
      </c>
      <c r="H999" s="2">
        <f t="shared" si="19"/>
        <v>0.23000000000320142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112961</v>
      </c>
      <c r="D1000" s="1">
        <f>BILANCA!E22</f>
        <v>125210.81</v>
      </c>
      <c r="E1000" s="1">
        <v>0</v>
      </c>
      <c r="F1000" s="1">
        <v>0</v>
      </c>
      <c r="G1000" s="2">
        <f t="shared" si="22"/>
        <v>6177.5045400000008</v>
      </c>
      <c r="H1000" s="2">
        <f t="shared" si="19"/>
        <v>0.19000000000232831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4050</v>
      </c>
      <c r="D1002" s="1">
        <f>BILANCA!E24</f>
        <v>4050</v>
      </c>
      <c r="E1002" s="1">
        <v>0</v>
      </c>
      <c r="F1002" s="1">
        <v>0</v>
      </c>
      <c r="G1002" s="2">
        <f t="shared" si="22"/>
        <v>230.85000000000002</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95103</v>
      </c>
      <c r="D1003" s="1">
        <f>BILANCA!E25</f>
        <v>95102.83</v>
      </c>
      <c r="E1003" s="1">
        <v>0</v>
      </c>
      <c r="F1003" s="1">
        <v>0</v>
      </c>
      <c r="G1003" s="2">
        <f t="shared" si="22"/>
        <v>5706.1732000000002</v>
      </c>
      <c r="H1003" s="2">
        <f t="shared" si="19"/>
        <v>0.16999999999825377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153981</v>
      </c>
      <c r="D1004" s="1">
        <f>BILANCA!E26</f>
        <v>164880.95999999999</v>
      </c>
      <c r="E1004" s="1">
        <v>0</v>
      </c>
      <c r="F1004" s="1">
        <v>0</v>
      </c>
      <c r="G1004" s="2">
        <f t="shared" si="22"/>
        <v>10158.60132</v>
      </c>
      <c r="H1004" s="2">
        <f t="shared" si="19"/>
        <v>4.0000000008149073E-2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998147</v>
      </c>
      <c r="D1006" s="1">
        <f>BILANCA!E28</f>
        <v>1063460.19</v>
      </c>
      <c r="E1006" s="1">
        <v>0</v>
      </c>
      <c r="F1006" s="1">
        <v>0</v>
      </c>
      <c r="G1006" s="2">
        <f t="shared" si="22"/>
        <v>71876.549739999988</v>
      </c>
      <c r="H1006" s="2">
        <f t="shared" si="19"/>
        <v>0.18999999994412065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31230</v>
      </c>
      <c r="D1008" s="1">
        <f>BILANCA!E30</f>
        <v>31230</v>
      </c>
      <c r="E1008" s="1">
        <v>0</v>
      </c>
      <c r="F1008" s="1">
        <v>0</v>
      </c>
      <c r="G1008" s="2">
        <f t="shared" si="22"/>
        <v>2342.25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31230</v>
      </c>
      <c r="D1012" s="1">
        <f>BILANCA!E34</f>
        <v>31230</v>
      </c>
      <c r="E1012" s="1">
        <v>0</v>
      </c>
      <c r="F1012" s="1">
        <v>0</v>
      </c>
      <c r="G1012" s="2">
        <f t="shared" si="22"/>
        <v>2717.01</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219272</v>
      </c>
      <c r="D1013" s="1">
        <f>BILANCA!E35</f>
        <v>269378.66000000003</v>
      </c>
      <c r="E1013" s="1">
        <v>0</v>
      </c>
      <c r="F1013" s="1">
        <v>0</v>
      </c>
      <c r="G1013" s="2">
        <f t="shared" si="22"/>
        <v>22740.8796</v>
      </c>
      <c r="H1013" s="2">
        <f t="shared" si="19"/>
        <v>0.33999999996740371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464243</v>
      </c>
      <c r="D1014" s="1">
        <f>BILANCA!E36</f>
        <v>514350.13</v>
      </c>
      <c r="E1014" s="1">
        <v>0</v>
      </c>
      <c r="F1014" s="1">
        <v>0</v>
      </c>
      <c r="G1014" s="2">
        <f t="shared" si="22"/>
        <v>46281.24106</v>
      </c>
      <c r="H1014" s="2">
        <f t="shared" si="19"/>
        <v>0.13000000000465661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244971</v>
      </c>
      <c r="D1018" s="1">
        <f>BILANCA!E40</f>
        <v>244971.47</v>
      </c>
      <c r="E1018" s="1">
        <v>0</v>
      </c>
      <c r="F1018" s="1">
        <v>0</v>
      </c>
      <c r="G1018" s="2">
        <f t="shared" si="22"/>
        <v>25721.987900000004</v>
      </c>
      <c r="H1018" s="2">
        <f t="shared" si="19"/>
        <v>0.47000000000116415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1123748</v>
      </c>
      <c r="D1032" s="1">
        <f>BILANCA!E54</f>
        <v>1213623.6499999999</v>
      </c>
      <c r="E1032" s="1">
        <v>0</v>
      </c>
      <c r="F1032" s="1">
        <v>0</v>
      </c>
      <c r="G1032" s="2">
        <f t="shared" si="22"/>
        <v>173998.7697</v>
      </c>
      <c r="H1032" s="2">
        <f t="shared" si="19"/>
        <v>0.35000000009313226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1123748</v>
      </c>
      <c r="D1033" s="1">
        <f>BILANCA!E55</f>
        <v>1213623.6499999999</v>
      </c>
      <c r="E1033" s="1">
        <v>0</v>
      </c>
      <c r="F1033" s="1">
        <v>0</v>
      </c>
      <c r="G1033" s="2">
        <f t="shared" si="22"/>
        <v>177549.76499999998</v>
      </c>
      <c r="H1033" s="2">
        <f t="shared" si="19"/>
        <v>0.35000000009313226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798722</v>
      </c>
      <c r="D1046" s="1">
        <f>BILANCA!E68</f>
        <v>848566.1399999999</v>
      </c>
      <c r="E1046" s="1">
        <v>0</v>
      </c>
      <c r="F1046" s="1">
        <v>0</v>
      </c>
      <c r="G1046" s="2">
        <f t="shared" si="22"/>
        <v>157238.81963999997</v>
      </c>
      <c r="H1046" s="2">
        <f t="shared" si="19"/>
        <v>0.13999999989755452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148248</v>
      </c>
      <c r="D1047" s="1">
        <f>BILANCA!E69</f>
        <v>83589.73</v>
      </c>
      <c r="E1047" s="1">
        <v>0</v>
      </c>
      <c r="F1047" s="1">
        <v>0</v>
      </c>
      <c r="G1047" s="2">
        <f t="shared" si="22"/>
        <v>20187.35744</v>
      </c>
      <c r="H1047" s="2">
        <f t="shared" si="19"/>
        <v>0.27000000000407454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148248</v>
      </c>
      <c r="D1048" s="1">
        <f>BILANCA!E70</f>
        <v>83589.73</v>
      </c>
      <c r="E1048" s="1">
        <v>0</v>
      </c>
      <c r="F1048" s="1">
        <v>0</v>
      </c>
      <c r="G1048" s="2">
        <f t="shared" si="22"/>
        <v>20502.784899999999</v>
      </c>
      <c r="H1048" s="2">
        <f t="shared" si="19"/>
        <v>0.27000000000407454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148248</v>
      </c>
      <c r="D1050" s="1">
        <f>BILANCA!E72</f>
        <v>83589.73</v>
      </c>
      <c r="E1050" s="1">
        <v>0</v>
      </c>
      <c r="F1050" s="1">
        <v>0</v>
      </c>
      <c r="G1050" s="2">
        <f t="shared" si="22"/>
        <v>21133.63982</v>
      </c>
      <c r="H1050" s="2">
        <f t="shared" si="19"/>
        <v>0.27000000000407454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28382</v>
      </c>
      <c r="D1056" s="1">
        <f>BILANCA!E78</f>
        <v>19721.580000000002</v>
      </c>
      <c r="E1056" s="1">
        <v>0</v>
      </c>
      <c r="F1056" s="1">
        <v>0</v>
      </c>
      <c r="G1056" s="2">
        <f t="shared" si="22"/>
        <v>4951.23668</v>
      </c>
      <c r="H1056" s="2">
        <f t="shared" si="19"/>
        <v>0.41999999999825377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533.97</v>
      </c>
      <c r="E1062" s="1">
        <v>0</v>
      </c>
      <c r="F1062" s="1">
        <v>0</v>
      </c>
      <c r="G1062" s="2">
        <f t="shared" si="22"/>
        <v>84.367260000000002</v>
      </c>
      <c r="H1062" s="2">
        <f t="shared" si="19"/>
        <v>2.9999999999972715E-2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28382</v>
      </c>
      <c r="D1064" s="1">
        <f>BILANCA!E86</f>
        <v>19187.61</v>
      </c>
      <c r="E1064" s="1">
        <v>0</v>
      </c>
      <c r="F1064" s="1">
        <v>0</v>
      </c>
      <c r="G1064" s="2">
        <f t="shared" si="22"/>
        <v>5407.33482</v>
      </c>
      <c r="H1064" s="2">
        <f t="shared" si="19"/>
        <v>0.38999999999941792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3000</v>
      </c>
      <c r="D1124" s="1">
        <f>BILANCA!E146</f>
        <v>4768.75</v>
      </c>
      <c r="E1124" s="1">
        <v>0</v>
      </c>
      <c r="F1124" s="1">
        <v>0</v>
      </c>
      <c r="G1124" s="2">
        <f t="shared" si="22"/>
        <v>1767.7874999999999</v>
      </c>
      <c r="H1124" s="2">
        <f t="shared" si="23"/>
        <v>0.25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618.75</v>
      </c>
      <c r="E1137" s="1">
        <v>0</v>
      </c>
      <c r="F1137" s="1">
        <v>0</v>
      </c>
      <c r="G1137" s="2">
        <f t="shared" si="22"/>
        <v>190.57499999999999</v>
      </c>
      <c r="H1137" s="2">
        <f t="shared" si="23"/>
        <v>0.25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3000</v>
      </c>
      <c r="D1138" s="1">
        <f>BILANCA!E160</f>
        <v>4150</v>
      </c>
      <c r="E1138" s="1">
        <v>0</v>
      </c>
      <c r="F1138" s="1">
        <v>0</v>
      </c>
      <c r="G1138" s="2">
        <f t="shared" si="22"/>
        <v>1751.5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619092</v>
      </c>
      <c r="D1148" s="1">
        <f>BILANCA!E170</f>
        <v>740486.08</v>
      </c>
      <c r="E1148" s="1">
        <v>0</v>
      </c>
      <c r="F1148" s="1">
        <v>0</v>
      </c>
      <c r="G1148" s="2">
        <f t="shared" si="22"/>
        <v>346510.58640000003</v>
      </c>
      <c r="H1148" s="2">
        <f t="shared" si="23"/>
        <v>7.9999999958090484E-2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619092</v>
      </c>
      <c r="D1151" s="1">
        <f>BILANCA!E173</f>
        <v>740486.08</v>
      </c>
      <c r="E1151" s="1">
        <v>0</v>
      </c>
      <c r="F1151" s="1">
        <v>0</v>
      </c>
      <c r="G1151" s="2">
        <f t="shared" si="22"/>
        <v>352810.77888</v>
      </c>
      <c r="H1151" s="2">
        <f t="shared" si="23"/>
        <v>7.9999999958090484E-2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6646232</v>
      </c>
      <c r="D1152" s="1">
        <f>BILANCA!E175</f>
        <v>6642770.3599999994</v>
      </c>
      <c r="E1152" s="1">
        <v>0</v>
      </c>
      <c r="F1152" s="1">
        <v>0</v>
      </c>
      <c r="G1152" s="2">
        <f t="shared" si="22"/>
        <v>3368469.5896800002</v>
      </c>
      <c r="H1152" s="2">
        <f t="shared" si="23"/>
        <v>0.35999999940395355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701565</v>
      </c>
      <c r="D1153" s="1">
        <f>BILANCA!E176</f>
        <v>784882.17</v>
      </c>
      <c r="E1153" s="1">
        <v>0</v>
      </c>
      <c r="F1153" s="1">
        <v>0</v>
      </c>
      <c r="G1153" s="2">
        <f t="shared" si="22"/>
        <v>386125.9878</v>
      </c>
      <c r="H1153" s="2">
        <f t="shared" si="23"/>
        <v>0.17000000004190952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701565</v>
      </c>
      <c r="D1154" s="1">
        <f>BILANCA!E177</f>
        <v>784740.26</v>
      </c>
      <c r="E1154" s="1">
        <v>0</v>
      </c>
      <c r="F1154" s="1">
        <v>0</v>
      </c>
      <c r="G1154" s="2">
        <f t="shared" si="22"/>
        <v>388348.78392000002</v>
      </c>
      <c r="H1154" s="2">
        <f t="shared" si="23"/>
        <v>0.26000000000931323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579006</v>
      </c>
      <c r="D1155" s="1">
        <f>BILANCA!E178</f>
        <v>687359.04</v>
      </c>
      <c r="E1155" s="1">
        <v>0</v>
      </c>
      <c r="F1155" s="1">
        <v>0</v>
      </c>
      <c r="G1155" s="2">
        <f t="shared" si="22"/>
        <v>336040.54175999999</v>
      </c>
      <c r="H1155" s="2">
        <f t="shared" si="23"/>
        <v>4.0000000037252903E-2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76913</v>
      </c>
      <c r="D1156" s="1">
        <f>BILANCA!E179</f>
        <v>70463.92</v>
      </c>
      <c r="E1156" s="1">
        <v>0</v>
      </c>
      <c r="F1156" s="1">
        <v>0</v>
      </c>
      <c r="G1156" s="2">
        <f t="shared" si="22"/>
        <v>37686.465319999996</v>
      </c>
      <c r="H1156" s="2">
        <f t="shared" si="23"/>
        <v>8.000000000174623E-2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194</v>
      </c>
      <c r="D1157" s="1">
        <f>BILANCA!E180</f>
        <v>215.72</v>
      </c>
      <c r="E1157" s="1">
        <v>0</v>
      </c>
      <c r="F1157" s="1">
        <v>0</v>
      </c>
      <c r="G1157" s="2">
        <f t="shared" si="22"/>
        <v>108.82656</v>
      </c>
      <c r="H1157" s="2">
        <f t="shared" si="23"/>
        <v>0.28000000000000114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194</v>
      </c>
      <c r="D1160" s="1">
        <f>BILANCA!E183</f>
        <v>215.72</v>
      </c>
      <c r="E1160" s="1">
        <v>0</v>
      </c>
      <c r="F1160" s="1">
        <v>0</v>
      </c>
      <c r="G1160" s="2">
        <f t="shared" si="22"/>
        <v>110.70287999999999</v>
      </c>
      <c r="H1160" s="2">
        <f t="shared" si="23"/>
        <v>0.28000000000000114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5645</v>
      </c>
      <c r="D1163" s="1">
        <f>BILANCA!E186</f>
        <v>6980</v>
      </c>
      <c r="E1163" s="1">
        <v>0</v>
      </c>
      <c r="F1163" s="1">
        <v>0</v>
      </c>
      <c r="G1163" s="2">
        <f t="shared" si="22"/>
        <v>3528.8999999999996</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39807</v>
      </c>
      <c r="D1165" s="1">
        <f>BILANCA!E188</f>
        <v>19721.580000000002</v>
      </c>
      <c r="E1165" s="1">
        <v>0</v>
      </c>
      <c r="F1165" s="1">
        <v>0</v>
      </c>
      <c r="G1165" s="2">
        <f t="shared" si="22"/>
        <v>14423.529119999999</v>
      </c>
      <c r="H1165" s="2">
        <f t="shared" si="23"/>
        <v>0.41999999999825377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141.91</v>
      </c>
      <c r="E1166" s="1">
        <v>0</v>
      </c>
      <c r="F1166" s="1">
        <v>0</v>
      </c>
      <c r="G1166" s="2">
        <f t="shared" si="22"/>
        <v>51.939059999999998</v>
      </c>
      <c r="H1166" s="2">
        <f t="shared" si="23"/>
        <v>9.0000000000003411E-2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5944667</v>
      </c>
      <c r="D1214" s="1">
        <f>BILANCA!E237</f>
        <v>5857888.1899999995</v>
      </c>
      <c r="E1214" s="1">
        <v>0</v>
      </c>
      <c r="F1214" s="1">
        <v>0</v>
      </c>
      <c r="G1214" s="2">
        <f t="shared" si="22"/>
        <v>4079562.4207799998</v>
      </c>
      <c r="H1214" s="2">
        <f t="shared" si="23"/>
        <v>0.18999999947845936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5847510</v>
      </c>
      <c r="D1215" s="1">
        <f>BILANCA!E238</f>
        <v>5794204.2199999997</v>
      </c>
      <c r="E1215" s="1">
        <v>0</v>
      </c>
      <c r="F1215" s="1">
        <v>0</v>
      </c>
      <c r="G1215" s="2">
        <f t="shared" si="22"/>
        <v>4045133.0780800004</v>
      </c>
      <c r="H1215" s="2">
        <f t="shared" si="23"/>
        <v>0.21999999973922968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5847510</v>
      </c>
      <c r="D1216" s="1">
        <f>BILANCA!E239</f>
        <v>5794204.2199999997</v>
      </c>
      <c r="E1216" s="1">
        <v>0</v>
      </c>
      <c r="F1216" s="1">
        <v>0</v>
      </c>
      <c r="G1216" s="2">
        <f t="shared" si="22"/>
        <v>4062568.99652</v>
      </c>
      <c r="H1216" s="2">
        <f t="shared" si="23"/>
        <v>0.21999999973922968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5847510</v>
      </c>
      <c r="D1217" s="1">
        <f>BILANCA!E240</f>
        <v>5794204.2199999997</v>
      </c>
      <c r="E1217" s="1">
        <v>0</v>
      </c>
      <c r="F1217" s="1">
        <v>0</v>
      </c>
      <c r="G1217" s="2">
        <f t="shared" si="22"/>
        <v>4080004.9149599997</v>
      </c>
      <c r="H1217" s="2">
        <f t="shared" si="23"/>
        <v>0.21999999973922968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94157</v>
      </c>
      <c r="D1222" s="1">
        <f>BILANCA!E245</f>
        <v>58915.219999999994</v>
      </c>
      <c r="E1222" s="1">
        <v>0</v>
      </c>
      <c r="F1222" s="1">
        <v>0</v>
      </c>
      <c r="G1222" s="2">
        <f t="shared" si="22"/>
        <v>50664.998159999988</v>
      </c>
      <c r="H1222" s="2">
        <f t="shared" si="23"/>
        <v>0.2199999999938882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94157</v>
      </c>
      <c r="D1223" s="1">
        <f>BILANCA!E246</f>
        <v>108050.12</v>
      </c>
      <c r="E1223" s="1">
        <v>0</v>
      </c>
      <c r="F1223" s="1">
        <v>0</v>
      </c>
      <c r="G1223" s="2">
        <f t="shared" si="22"/>
        <v>74461.737599999993</v>
      </c>
      <c r="H1223" s="2">
        <f t="shared" si="23"/>
        <v>0.11999999999534339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94157</v>
      </c>
      <c r="D1224" s="1">
        <f>BILANCA!E247</f>
        <v>108050.12</v>
      </c>
      <c r="E1224" s="1">
        <v>0</v>
      </c>
      <c r="F1224" s="1">
        <v>0</v>
      </c>
      <c r="G1224" s="2">
        <f t="shared" si="22"/>
        <v>74771.994839999999</v>
      </c>
      <c r="H1224" s="2">
        <f t="shared" si="23"/>
        <v>0.11999999999534339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49134.9</v>
      </c>
      <c r="E1227" s="1">
        <v>0</v>
      </c>
      <c r="F1227" s="1">
        <v>0</v>
      </c>
      <c r="G1227" s="2">
        <f t="shared" si="22"/>
        <v>23977.831200000001</v>
      </c>
      <c r="H1227" s="2">
        <f t="shared" si="23"/>
        <v>9.9999999998544808E-2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49134.9</v>
      </c>
      <c r="E1229" s="1">
        <v>0</v>
      </c>
      <c r="F1229" s="1">
        <v>0</v>
      </c>
      <c r="G1229" s="2">
        <f t="shared" si="22"/>
        <v>24174.370800000001</v>
      </c>
      <c r="H1229" s="2">
        <f t="shared" si="23"/>
        <v>9.9999999998544808E-2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3000</v>
      </c>
      <c r="D1232" s="1">
        <f>BILANCA!E255</f>
        <v>4768.75</v>
      </c>
      <c r="E1232" s="1">
        <v>0</v>
      </c>
      <c r="F1232" s="1">
        <v>0</v>
      </c>
      <c r="G1232" s="2">
        <f t="shared" si="22"/>
        <v>3121.8375000000001</v>
      </c>
      <c r="H1232" s="2">
        <f t="shared" si="23"/>
        <v>0.25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707477</v>
      </c>
      <c r="D1236" s="1">
        <f>BILANCA!E259</f>
        <v>650320.94999999995</v>
      </c>
      <c r="E1236" s="1">
        <v>0</v>
      </c>
      <c r="F1236" s="1">
        <v>0</v>
      </c>
      <c r="G1236" s="2">
        <f t="shared" si="22"/>
        <v>508054.08169999998</v>
      </c>
      <c r="H1236" s="2">
        <f t="shared" si="23"/>
        <v>5.0000000046566129E-2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707477</v>
      </c>
      <c r="D1237" s="1">
        <f>BILANCA!E260</f>
        <v>650320.94999999995</v>
      </c>
      <c r="E1237" s="1">
        <v>0</v>
      </c>
      <c r="F1237" s="1">
        <v>0</v>
      </c>
      <c r="G1237" s="2">
        <f t="shared" si="22"/>
        <v>510062.20059999998</v>
      </c>
      <c r="H1237" s="2">
        <f t="shared" si="23"/>
        <v>5.0000000046566129E-2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3000</v>
      </c>
      <c r="D1240" s="1">
        <f>BILANCA!E264</f>
        <v>4768.75</v>
      </c>
      <c r="E1240" s="1">
        <v>0</v>
      </c>
      <c r="F1240" s="1">
        <v>0</v>
      </c>
      <c r="G1240" s="2">
        <f t="shared" si="22"/>
        <v>3222.1375000000003</v>
      </c>
      <c r="H1240" s="2">
        <f t="shared" si="23"/>
        <v>0.25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28382</v>
      </c>
      <c r="D1244" s="1">
        <f>BILANCA!E268</f>
        <v>0</v>
      </c>
      <c r="E1244" s="1">
        <v>0</v>
      </c>
      <c r="F1244" s="1">
        <v>0</v>
      </c>
      <c r="G1244" s="2">
        <f t="shared" si="24"/>
        <v>7407.7020000000002</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701565</v>
      </c>
      <c r="D1264" s="1">
        <f>BILANCA!E288</f>
        <v>784740.26</v>
      </c>
      <c r="E1264" s="1">
        <v>0</v>
      </c>
      <c r="F1264" s="1">
        <v>0</v>
      </c>
      <c r="G1264" s="2">
        <f t="shared" si="24"/>
        <v>638163.79112000007</v>
      </c>
      <c r="H1264" s="2">
        <f t="shared" si="23"/>
        <v>0.26000000000931323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141.91</v>
      </c>
      <c r="E1265" s="1">
        <v>0</v>
      </c>
      <c r="F1265" s="1">
        <v>0</v>
      </c>
      <c r="G1265" s="2">
        <f t="shared" si="24"/>
        <v>80.037239999999997</v>
      </c>
      <c r="H1265" s="2">
        <f t="shared" si="23"/>
        <v>9.0000000000003411E-2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11355</v>
      </c>
      <c r="D1271" s="1">
        <f>BILANCA!E295</f>
        <v>0</v>
      </c>
      <c r="E1271" s="1">
        <v>0</v>
      </c>
      <c r="F1271" s="1">
        <v>0</v>
      </c>
      <c r="G1271" s="2">
        <f t="shared" si="24"/>
        <v>3270.24</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70</v>
      </c>
      <c r="D1278" s="1">
        <f>BILANCA!E302</f>
        <v>19721.580000000002</v>
      </c>
      <c r="E1278" s="1">
        <v>0</v>
      </c>
      <c r="F1278" s="1">
        <v>0</v>
      </c>
      <c r="G1278" s="2">
        <f t="shared" si="24"/>
        <v>11656.3822</v>
      </c>
      <c r="H1278" s="2">
        <f t="shared" si="23"/>
        <v>0.41999999999825377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8618378</v>
      </c>
      <c r="D1408" s="1">
        <f>'RAS-funkcijski'!E114</f>
        <v>8955801.0500000007</v>
      </c>
      <c r="E1408" s="1">
        <v>0</v>
      </c>
      <c r="F1408" s="1">
        <v>0</v>
      </c>
      <c r="G1408" s="2">
        <f t="shared" si="24"/>
        <v>2918297.8110000002</v>
      </c>
      <c r="H1408" s="2">
        <f t="shared" si="27"/>
        <v>5.000000074505806E-2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8273866</v>
      </c>
      <c r="D1409" s="1">
        <f>'RAS-funkcijski'!E115</f>
        <v>8695409.2400000002</v>
      </c>
      <c r="E1409" s="1">
        <v>0</v>
      </c>
      <c r="F1409" s="1">
        <v>0</v>
      </c>
      <c r="G1409" s="2">
        <f t="shared" si="24"/>
        <v>2848779.9772800002</v>
      </c>
      <c r="H1409" s="2">
        <f t="shared" si="27"/>
        <v>0.24000000022351742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8273866</v>
      </c>
      <c r="D1411" s="1">
        <f>'RAS-funkcijski'!E117</f>
        <v>8695409.2400000002</v>
      </c>
      <c r="E1411" s="1">
        <v>0</v>
      </c>
      <c r="F1411" s="1">
        <v>0</v>
      </c>
      <c r="G1411" s="2">
        <f t="shared" si="24"/>
        <v>2900109.3462399999</v>
      </c>
      <c r="H1411" s="2">
        <f t="shared" si="27"/>
        <v>0.24000000022351742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344512</v>
      </c>
      <c r="D1420" s="1">
        <f>'RAS-funkcijski'!E126</f>
        <v>260391.81</v>
      </c>
      <c r="E1420" s="1">
        <v>0</v>
      </c>
      <c r="F1420" s="1">
        <v>0</v>
      </c>
      <c r="G1420" s="2">
        <f t="shared" si="24"/>
        <v>105566.06564</v>
      </c>
      <c r="H1420" s="2">
        <f t="shared" si="27"/>
        <v>0.19000000000232831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8618378</v>
      </c>
      <c r="D1435" s="13">
        <f>'RAS-funkcijski'!E141</f>
        <v>8955801.0500000007</v>
      </c>
      <c r="E1435" s="13">
        <v>0</v>
      </c>
      <c r="F1435" s="13">
        <v>0</v>
      </c>
      <c r="G1435" s="14">
        <f t="shared" si="24"/>
        <v>3634607.2737000007</v>
      </c>
      <c r="H1435" s="14">
        <f t="shared" si="27"/>
        <v>5.000000074505806E-2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701564.63</v>
      </c>
      <c r="D1480" s="6"/>
      <c r="E1480" s="6">
        <v>0</v>
      </c>
      <c r="F1480" s="6">
        <v>0</v>
      </c>
      <c r="G1480" s="7">
        <f t="shared" ref="G1480:G1580" si="34">B1480/1000*C1480</f>
        <v>701.56462999999997</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9089995.9600000009</v>
      </c>
      <c r="D1481" s="1">
        <v>0</v>
      </c>
      <c r="E1481" s="1">
        <v>0</v>
      </c>
      <c r="F1481" s="1">
        <v>0</v>
      </c>
      <c r="G1481" s="2">
        <f t="shared" si="34"/>
        <v>18179.99192</v>
      </c>
      <c r="H1481" s="2">
        <f t="shared" si="35"/>
        <v>3.9999999105930328E-2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15851.33</v>
      </c>
      <c r="D1482" s="1">
        <v>0</v>
      </c>
      <c r="E1482" s="1">
        <v>0</v>
      </c>
      <c r="F1482" s="1">
        <v>0</v>
      </c>
      <c r="G1482" s="2">
        <f t="shared" si="34"/>
        <v>47.553989999999999</v>
      </c>
      <c r="H1482" s="2">
        <f t="shared" si="35"/>
        <v>0.32999999999992724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8977762.4600000009</v>
      </c>
      <c r="D1483" s="1">
        <v>0</v>
      </c>
      <c r="E1483" s="1">
        <v>0</v>
      </c>
      <c r="F1483" s="1">
        <v>0</v>
      </c>
      <c r="G1483" s="2">
        <f t="shared" si="34"/>
        <v>35911.049840000007</v>
      </c>
      <c r="H1483" s="2">
        <f t="shared" si="35"/>
        <v>0.46000000089406967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7721903.9500000002</v>
      </c>
      <c r="D1484" s="1">
        <v>0</v>
      </c>
      <c r="E1484" s="1">
        <v>0</v>
      </c>
      <c r="F1484" s="1">
        <v>0</v>
      </c>
      <c r="G1484" s="2">
        <f t="shared" si="34"/>
        <v>38609.519749999999</v>
      </c>
      <c r="H1484" s="2">
        <f t="shared" si="35"/>
        <v>4.9999999813735485E-2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1005094.24</v>
      </c>
      <c r="D1485" s="1">
        <v>0</v>
      </c>
      <c r="E1485" s="1">
        <v>0</v>
      </c>
      <c r="F1485" s="1">
        <v>0</v>
      </c>
      <c r="G1485" s="2">
        <f t="shared" si="34"/>
        <v>6030.5654400000003</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26137.22</v>
      </c>
      <c r="D1486" s="1">
        <v>0</v>
      </c>
      <c r="E1486" s="1">
        <v>0</v>
      </c>
      <c r="F1486" s="1">
        <v>0</v>
      </c>
      <c r="G1486" s="2">
        <f t="shared" si="34"/>
        <v>182.96054000000001</v>
      </c>
      <c r="H1486" s="2">
        <f t="shared" si="35"/>
        <v>0.22000000000116415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211375.14</v>
      </c>
      <c r="D1489" s="1">
        <v>0</v>
      </c>
      <c r="E1489" s="1">
        <v>0</v>
      </c>
      <c r="F1489" s="1">
        <v>0</v>
      </c>
      <c r="G1489" s="2">
        <f t="shared" si="34"/>
        <v>2113.7514000000001</v>
      </c>
      <c r="H1489" s="2">
        <f t="shared" si="35"/>
        <v>0.14000000001396984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13251.91</v>
      </c>
      <c r="D1491" s="1">
        <v>0</v>
      </c>
      <c r="E1491" s="1">
        <v>0</v>
      </c>
      <c r="F1491" s="1">
        <v>0</v>
      </c>
      <c r="G1491" s="2">
        <f t="shared" si="34"/>
        <v>159.02292</v>
      </c>
      <c r="H1491" s="2">
        <f t="shared" si="35"/>
        <v>9.0000000000145519E-2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96382.17</v>
      </c>
      <c r="D1492" s="1">
        <v>0</v>
      </c>
      <c r="E1492" s="1">
        <v>0</v>
      </c>
      <c r="F1492" s="1">
        <v>0</v>
      </c>
      <c r="G1492" s="2">
        <f t="shared" si="34"/>
        <v>1252.96821</v>
      </c>
      <c r="H1492" s="2">
        <f t="shared" si="35"/>
        <v>0.16999999999825377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9006678.4200000018</v>
      </c>
      <c r="D1499" s="1">
        <v>0</v>
      </c>
      <c r="E1499" s="1">
        <v>0</v>
      </c>
      <c r="F1499" s="1">
        <v>0</v>
      </c>
      <c r="G1499" s="2">
        <f t="shared" si="34"/>
        <v>180133.56840000005</v>
      </c>
      <c r="H1499" s="2">
        <f t="shared" si="35"/>
        <v>0.42000000178813934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24582.06</v>
      </c>
      <c r="D1500" s="1">
        <v>0</v>
      </c>
      <c r="E1500" s="1">
        <v>0</v>
      </c>
      <c r="F1500" s="1">
        <v>0</v>
      </c>
      <c r="G1500" s="2">
        <f t="shared" si="34"/>
        <v>516.2232600000001</v>
      </c>
      <c r="H1500" s="2">
        <f t="shared" si="35"/>
        <v>6.0000000001309672E-2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8885856.1000000015</v>
      </c>
      <c r="D1501" s="1">
        <v>0</v>
      </c>
      <c r="E1501" s="1">
        <v>0</v>
      </c>
      <c r="F1501" s="1">
        <v>0</v>
      </c>
      <c r="G1501" s="2">
        <f t="shared" si="34"/>
        <v>195488.83420000001</v>
      </c>
      <c r="H1501" s="2">
        <f t="shared" si="35"/>
        <v>0.10000000149011612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7613550.1900000004</v>
      </c>
      <c r="D1502" s="1">
        <v>0</v>
      </c>
      <c r="E1502" s="1">
        <v>0</v>
      </c>
      <c r="F1502" s="1">
        <v>0</v>
      </c>
      <c r="G1502" s="2">
        <f t="shared" si="34"/>
        <v>175111.65437</v>
      </c>
      <c r="H1502" s="2">
        <f t="shared" si="35"/>
        <v>0.19000000040978193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1011543.3</v>
      </c>
      <c r="D1503" s="1">
        <v>0</v>
      </c>
      <c r="E1503" s="1">
        <v>0</v>
      </c>
      <c r="F1503" s="1">
        <v>0</v>
      </c>
      <c r="G1503" s="2">
        <f t="shared" si="34"/>
        <v>24277.039200000003</v>
      </c>
      <c r="H1503" s="2">
        <f t="shared" si="35"/>
        <v>0.30000000004656613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26115.56</v>
      </c>
      <c r="D1504" s="1">
        <v>0</v>
      </c>
      <c r="E1504" s="1">
        <v>0</v>
      </c>
      <c r="F1504" s="1">
        <v>0</v>
      </c>
      <c r="G1504" s="2">
        <f t="shared" si="34"/>
        <v>652.88900000000012</v>
      </c>
      <c r="H1504" s="2">
        <f t="shared" si="35"/>
        <v>0.43999999999869033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210040.14</v>
      </c>
      <c r="D1507" s="1">
        <v>0</v>
      </c>
      <c r="E1507" s="1">
        <v>0</v>
      </c>
      <c r="F1507" s="1">
        <v>0</v>
      </c>
      <c r="G1507" s="2">
        <f t="shared" si="34"/>
        <v>5881.1239200000009</v>
      </c>
      <c r="H1507" s="2">
        <f t="shared" si="35"/>
        <v>0.14000000001396984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24606.91</v>
      </c>
      <c r="D1509" s="1">
        <v>0</v>
      </c>
      <c r="E1509" s="1">
        <v>0</v>
      </c>
      <c r="F1509" s="1">
        <v>0</v>
      </c>
      <c r="G1509" s="2">
        <f t="shared" si="34"/>
        <v>738.20729999999992</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96240.26</v>
      </c>
      <c r="D1510" s="1">
        <v>0</v>
      </c>
      <c r="E1510" s="1">
        <v>0</v>
      </c>
      <c r="F1510" s="1">
        <v>0</v>
      </c>
      <c r="G1510" s="2">
        <f t="shared" si="34"/>
        <v>2983.4480599999997</v>
      </c>
      <c r="H1510" s="2">
        <f t="shared" si="35"/>
        <v>0.25999999999476131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784882.16999999993</v>
      </c>
      <c r="D1517" s="1">
        <v>0</v>
      </c>
      <c r="E1517" s="1">
        <v>0</v>
      </c>
      <c r="F1517" s="1">
        <v>0</v>
      </c>
      <c r="G1517" s="2">
        <f t="shared" si="34"/>
        <v>29825.522459999996</v>
      </c>
      <c r="H1517" s="2">
        <f t="shared" si="35"/>
        <v>0.16999999992549419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141.91</v>
      </c>
      <c r="D1518" s="1">
        <v>0</v>
      </c>
      <c r="E1518" s="1">
        <v>0</v>
      </c>
      <c r="F1518" s="1">
        <v>0</v>
      </c>
      <c r="G1518" s="2">
        <f t="shared" si="34"/>
        <v>5.5344899999999999</v>
      </c>
      <c r="H1518" s="2">
        <f t="shared" si="35"/>
        <v>9.0000000000003411E-2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141.91</v>
      </c>
      <c r="D1565" s="1">
        <v>0</v>
      </c>
      <c r="E1565" s="1">
        <v>0</v>
      </c>
      <c r="F1565" s="1">
        <v>0</v>
      </c>
      <c r="G1565" s="2">
        <f t="shared" si="34"/>
        <v>12.204259999999998</v>
      </c>
      <c r="H1565" s="2">
        <f t="shared" si="35"/>
        <v>9.0000000000003411E-2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141.91</v>
      </c>
      <c r="D1566" s="1">
        <v>0</v>
      </c>
      <c r="E1566" s="1">
        <v>0</v>
      </c>
      <c r="F1566" s="1">
        <v>0</v>
      </c>
      <c r="G1566" s="2">
        <f t="shared" si="34"/>
        <v>12.346169999999999</v>
      </c>
      <c r="H1566" s="2">
        <f t="shared" si="35"/>
        <v>9.0000000000003411E-2</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784740.26</v>
      </c>
      <c r="D1576" s="1">
        <v>0</v>
      </c>
      <c r="E1576" s="1">
        <v>0</v>
      </c>
      <c r="F1576" s="1">
        <v>0</v>
      </c>
      <c r="G1576" s="2">
        <f t="shared" si="34"/>
        <v>76119.805220000009</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784740.26</v>
      </c>
      <c r="D1578" s="1">
        <v>0</v>
      </c>
      <c r="E1578" s="1">
        <v>0</v>
      </c>
      <c r="F1578" s="1">
        <v>0</v>
      </c>
      <c r="G1578" s="2">
        <f t="shared" si="34"/>
        <v>77689.285740000007</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10047</v>
      </c>
      <c r="H6" s="19" t="s">
        <v>26</v>
      </c>
      <c r="I6" s="20" t="s">
        <v>27</v>
      </c>
      <c r="J6" s="4"/>
      <c r="L6" s="4"/>
      <c r="M6" s="4"/>
      <c r="N6" s="4"/>
      <c r="O6" s="4"/>
      <c r="P6" s="4"/>
      <c r="Q6" s="4"/>
      <c r="R6" s="4"/>
      <c r="S6" s="4"/>
      <c r="T6" s="4"/>
      <c r="U6" s="4"/>
      <c r="V6" s="4"/>
      <c r="W6" s="4"/>
      <c r="X6" s="4"/>
    </row>
    <row r="7" spans="1:24" ht="15" customHeight="1" x14ac:dyDescent="0.25">
      <c r="B7" s="21"/>
      <c r="C7" s="22"/>
      <c r="D7" s="23"/>
      <c r="E7" s="339" t="s">
        <v>28</v>
      </c>
      <c r="F7" s="342" t="s">
        <v>29</v>
      </c>
      <c r="G7" s="343"/>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5" t="s">
        <v>31</v>
      </c>
      <c r="E8" s="340"/>
      <c r="F8" s="331" t="s">
        <v>32</v>
      </c>
      <c r="G8" s="332"/>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0"/>
      <c r="F9" s="333" t="s">
        <v>33</v>
      </c>
      <c r="G9" s="334"/>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t="s">
        <v>35</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1"/>
      <c r="F11" s="344" t="s">
        <v>37</v>
      </c>
      <c r="G11" s="345"/>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38</v>
      </c>
      <c r="C12" s="268"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40</v>
      </c>
      <c r="B15" s="325" t="s">
        <v>41</v>
      </c>
      <c r="C15" s="326"/>
      <c r="D15" s="326"/>
      <c r="E15" s="326"/>
      <c r="F15" s="327"/>
      <c r="G15" s="262" t="s">
        <v>42</v>
      </c>
      <c r="H15" s="262" t="s">
        <v>43</v>
      </c>
      <c r="I15" s="263" t="s">
        <v>44</v>
      </c>
      <c r="J15" s="4"/>
      <c r="K15" s="4"/>
      <c r="L15" s="4"/>
      <c r="M15" s="4"/>
      <c r="N15" s="4"/>
      <c r="O15" s="4"/>
      <c r="P15" s="4"/>
      <c r="Q15" s="4"/>
      <c r="R15" s="4"/>
      <c r="S15" s="4"/>
      <c r="T15" s="4"/>
      <c r="U15" s="4"/>
      <c r="V15" s="4"/>
      <c r="W15" s="4"/>
      <c r="X15" s="4"/>
    </row>
    <row r="16" spans="1:24" ht="12.75" customHeight="1" x14ac:dyDescent="0.25">
      <c r="A16" s="328" t="s">
        <v>29</v>
      </c>
      <c r="B16" s="324" t="str">
        <f>'PR-RAS'!B6</f>
        <v xml:space="preserve">PRIHODI POSLOVANJA (šifre 61+62+63+64+65+66+67+68) </v>
      </c>
      <c r="C16" s="320"/>
      <c r="D16" s="320"/>
      <c r="E16" s="320"/>
      <c r="F16" s="321"/>
      <c r="G16" s="34" t="str">
        <f>'PR-RAS'!C6</f>
        <v>6</v>
      </c>
      <c r="H16" s="172">
        <f>'PR-RAS'!D6</f>
        <v>8599631</v>
      </c>
      <c r="I16" s="172">
        <f>'PR-RAS'!E6</f>
        <v>8923374.959999999</v>
      </c>
      <c r="J16" s="4"/>
      <c r="K16" s="4"/>
      <c r="L16" s="4"/>
      <c r="M16" s="4"/>
      <c r="N16" s="4"/>
      <c r="O16" s="4"/>
      <c r="P16" s="4"/>
      <c r="Q16" s="4"/>
      <c r="R16" s="4"/>
      <c r="S16" s="4"/>
      <c r="T16" s="4"/>
      <c r="U16" s="4"/>
      <c r="V16" s="4"/>
      <c r="W16" s="4"/>
      <c r="X16" s="4"/>
    </row>
    <row r="17" spans="1:24" ht="12.75" customHeight="1" x14ac:dyDescent="0.25">
      <c r="A17" s="329"/>
      <c r="B17" s="313" t="str">
        <f>'PR-RAS'!B151</f>
        <v xml:space="preserve">RASHODI POSLOVANJA (šifre 31+32+34+35+36+37+38) </v>
      </c>
      <c r="C17" s="314"/>
      <c r="D17" s="314"/>
      <c r="E17" s="314"/>
      <c r="F17" s="315"/>
      <c r="G17" s="35" t="str">
        <f>'PR-RAS'!C151</f>
        <v>3</v>
      </c>
      <c r="H17" s="172">
        <f>'PR-RAS'!D151</f>
        <v>8508740</v>
      </c>
      <c r="I17" s="172">
        <f>'PR-RAS'!E151</f>
        <v>8859418.8800000008</v>
      </c>
      <c r="J17" s="4"/>
      <c r="K17" s="4"/>
      <c r="L17" s="4"/>
      <c r="M17" s="4"/>
      <c r="N17" s="4"/>
      <c r="O17" s="4"/>
      <c r="P17" s="4"/>
      <c r="Q17" s="4"/>
      <c r="R17" s="4"/>
      <c r="S17" s="4"/>
      <c r="T17" s="4"/>
      <c r="U17" s="4"/>
      <c r="V17" s="4"/>
      <c r="W17" s="4"/>
      <c r="X17" s="4"/>
    </row>
    <row r="18" spans="1:24" ht="12.75" customHeight="1" x14ac:dyDescent="0.25">
      <c r="A18" s="329"/>
      <c r="B18" s="313" t="str">
        <f>'PR-RAS'!B645</f>
        <v>Višak prihoda i primitaka raspoloživ u sljedećem razdoblju (šifre X005 + '9221-9222' - Y005 - '9222-9221')</v>
      </c>
      <c r="C18" s="314"/>
      <c r="D18" s="314"/>
      <c r="E18" s="314"/>
      <c r="F18" s="315"/>
      <c r="G18" s="35" t="str">
        <f>'PR-RAS'!C645</f>
        <v>X006</v>
      </c>
      <c r="H18" s="172">
        <f>'PR-RAS'!D645</f>
        <v>94157</v>
      </c>
      <c r="I18" s="172">
        <f>'PR-RAS'!E645</f>
        <v>58915.219999998284</v>
      </c>
      <c r="J18" s="4"/>
      <c r="K18" s="4"/>
      <c r="L18" s="4"/>
      <c r="M18" s="4"/>
      <c r="N18" s="4"/>
      <c r="O18" s="4"/>
      <c r="P18" s="4"/>
      <c r="Q18" s="4"/>
      <c r="R18" s="4"/>
      <c r="S18" s="4"/>
      <c r="T18" s="4"/>
      <c r="U18" s="4"/>
      <c r="V18" s="4"/>
      <c r="W18" s="4"/>
      <c r="X18" s="4"/>
    </row>
    <row r="19" spans="1:24" ht="12.75" customHeight="1" x14ac:dyDescent="0.25">
      <c r="A19" s="330"/>
      <c r="B19" s="316" t="str">
        <f>'PR-RAS'!B646</f>
        <v>Manjak prihoda i primitaka za pokriće u sljedećem razdoblju (šifre Y005 + '9222-9221' - X005 - '9221-9222' )</v>
      </c>
      <c r="C19" s="317"/>
      <c r="D19" s="317"/>
      <c r="E19" s="317"/>
      <c r="F19" s="318"/>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5">
      <c r="A20" s="328" t="s">
        <v>32</v>
      </c>
      <c r="B20" s="324" t="str">
        <f>BILANCA!B7</f>
        <v>Nefinancijska imovina (šifre 01+02+03+04+05+06)</v>
      </c>
      <c r="C20" s="320"/>
      <c r="D20" s="320"/>
      <c r="E20" s="320"/>
      <c r="F20" s="321"/>
      <c r="G20" s="159" t="str">
        <f>BILANCA!C7</f>
        <v>B002</v>
      </c>
      <c r="H20" s="174">
        <f>BILANCA!D7</f>
        <v>5847510</v>
      </c>
      <c r="I20" s="175">
        <f>BILANCA!E7</f>
        <v>5794204.2200000007</v>
      </c>
      <c r="J20" s="4"/>
      <c r="K20" s="4"/>
      <c r="L20" s="4"/>
      <c r="M20" s="4"/>
      <c r="N20" s="4"/>
      <c r="O20" s="4"/>
      <c r="P20" s="4"/>
      <c r="Q20" s="4"/>
      <c r="R20" s="4"/>
      <c r="S20" s="4"/>
      <c r="T20" s="4"/>
      <c r="U20" s="4"/>
      <c r="V20" s="4"/>
      <c r="W20" s="4"/>
      <c r="X20" s="4"/>
    </row>
    <row r="21" spans="1:24" ht="12.75" customHeight="1" x14ac:dyDescent="0.25">
      <c r="A21" s="329"/>
      <c r="B21" s="313" t="str">
        <f>BILANCA!B68</f>
        <v>Financijska imovina (šifre 11+12+13+14+15+16+17+19)</v>
      </c>
      <c r="C21" s="314"/>
      <c r="D21" s="314"/>
      <c r="E21" s="314"/>
      <c r="F21" s="315"/>
      <c r="G21" s="160" t="str">
        <f>BILANCA!C68</f>
        <v>1</v>
      </c>
      <c r="H21" s="176">
        <f>BILANCA!D68</f>
        <v>798722</v>
      </c>
      <c r="I21" s="177">
        <f>BILANCA!E68</f>
        <v>848566.1399999999</v>
      </c>
      <c r="J21" s="4"/>
      <c r="K21" s="4"/>
      <c r="L21" s="4"/>
      <c r="M21" s="4"/>
      <c r="N21" s="4"/>
      <c r="O21" s="4"/>
      <c r="P21" s="4"/>
      <c r="Q21" s="4"/>
      <c r="R21" s="4"/>
      <c r="S21" s="4"/>
      <c r="T21" s="4"/>
      <c r="U21" s="4"/>
      <c r="V21" s="4"/>
      <c r="W21" s="4"/>
      <c r="X21" s="4"/>
    </row>
    <row r="22" spans="1:24" ht="12.75" customHeight="1" x14ac:dyDescent="0.25">
      <c r="A22" s="329"/>
      <c r="B22" s="313" t="str">
        <f>BILANCA!B176</f>
        <v xml:space="preserve">Obveze (šifre 23+24+25+26+29) </v>
      </c>
      <c r="C22" s="314"/>
      <c r="D22" s="314"/>
      <c r="E22" s="314"/>
      <c r="F22" s="315"/>
      <c r="G22" s="160" t="str">
        <f>BILANCA!C176</f>
        <v>2</v>
      </c>
      <c r="H22" s="176">
        <f>BILANCA!D176</f>
        <v>701565</v>
      </c>
      <c r="I22" s="177">
        <f>BILANCA!E176</f>
        <v>784882.17</v>
      </c>
      <c r="J22" s="4"/>
      <c r="K22" s="4"/>
      <c r="L22" s="4"/>
      <c r="M22" s="4"/>
      <c r="N22" s="4"/>
      <c r="O22" s="4"/>
      <c r="P22" s="4"/>
      <c r="Q22" s="4"/>
      <c r="R22" s="4"/>
      <c r="S22" s="4"/>
      <c r="T22" s="4"/>
      <c r="U22" s="4"/>
      <c r="V22" s="4"/>
      <c r="W22" s="4"/>
      <c r="X22" s="4"/>
    </row>
    <row r="23" spans="1:24" ht="12.75" customHeight="1" x14ac:dyDescent="0.25">
      <c r="A23" s="330"/>
      <c r="B23" s="316" t="str">
        <f>BILANCA!B237</f>
        <v>Vlastiti izvori (šifre 91 + 922 - 93 + 96 do 98)</v>
      </c>
      <c r="C23" s="317"/>
      <c r="D23" s="317"/>
      <c r="E23" s="317"/>
      <c r="F23" s="318"/>
      <c r="G23" s="161" t="str">
        <f>BILANCA!C237</f>
        <v>9</v>
      </c>
      <c r="H23" s="178">
        <f>BILANCA!D237</f>
        <v>5944667</v>
      </c>
      <c r="I23" s="179">
        <f>BILANCA!E237</f>
        <v>5857888.1899999995</v>
      </c>
      <c r="J23" s="4"/>
      <c r="K23" s="4"/>
      <c r="L23" s="4"/>
      <c r="M23" s="4"/>
      <c r="N23" s="4"/>
      <c r="O23" s="4"/>
      <c r="P23" s="4"/>
      <c r="Q23" s="4"/>
      <c r="R23" s="4"/>
      <c r="S23" s="4"/>
      <c r="T23" s="4"/>
      <c r="U23" s="4"/>
      <c r="V23" s="4"/>
      <c r="W23" s="4"/>
      <c r="X23" s="4"/>
    </row>
    <row r="24" spans="1:24" ht="12.75" customHeight="1" x14ac:dyDescent="0.25">
      <c r="A24" s="328" t="s">
        <v>45</v>
      </c>
      <c r="B24" s="324" t="str">
        <f>'RAS-funkcijski'!B5</f>
        <v>Opće javne usluge (šifre 011+012+013+014 do 018)</v>
      </c>
      <c r="C24" s="320"/>
      <c r="D24" s="320"/>
      <c r="E24" s="320"/>
      <c r="F24" s="321"/>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9"/>
      <c r="B25" s="313" t="str">
        <f>'RAS-funkcijski'!B35</f>
        <v>Ekonomski poslovi (šifre 041+042+043+044+045+046+047+048+049)</v>
      </c>
      <c r="C25" s="314"/>
      <c r="D25" s="314"/>
      <c r="E25" s="314"/>
      <c r="F25" s="315"/>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5">
      <c r="A26" s="329"/>
      <c r="B26" s="313" t="str">
        <f>'RAS-funkcijski'!B88</f>
        <v>Rashodi vezani za stanovanje i kom. pogodnosti koji nisu drugdje svrstani</v>
      </c>
      <c r="C26" s="314"/>
      <c r="D26" s="314"/>
      <c r="E26" s="314"/>
      <c r="F26" s="315"/>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9"/>
      <c r="B27" s="313" t="str">
        <f>'RAS-funkcijski'!B114</f>
        <v>Obrazovanje (šifre 091+092+093+094+095+096+097+098)</v>
      </c>
      <c r="C27" s="314"/>
      <c r="D27" s="314"/>
      <c r="E27" s="314"/>
      <c r="F27" s="315"/>
      <c r="G27" s="160" t="str">
        <f>'RAS-funkcijski'!C114</f>
        <v>09</v>
      </c>
      <c r="H27" s="176">
        <f>'RAS-funkcijski'!D114</f>
        <v>8618378</v>
      </c>
      <c r="I27" s="177">
        <f>'RAS-funkcijski'!E114</f>
        <v>8955801.0500000007</v>
      </c>
      <c r="J27" s="4"/>
      <c r="K27" s="4"/>
      <c r="L27" s="4"/>
      <c r="M27" s="4"/>
      <c r="N27" s="4"/>
      <c r="O27" s="4"/>
      <c r="P27" s="4"/>
      <c r="Q27" s="4"/>
      <c r="R27" s="4"/>
      <c r="S27" s="4"/>
      <c r="T27" s="4"/>
      <c r="U27" s="4"/>
      <c r="V27" s="4"/>
      <c r="W27" s="4"/>
      <c r="X27" s="4"/>
    </row>
    <row r="28" spans="1:24" ht="12.75" customHeight="1" x14ac:dyDescent="0.25">
      <c r="A28" s="330"/>
      <c r="B28" s="316" t="str">
        <f>'RAS-funkcijski'!B141</f>
        <v>Kontrolni zbroj (šifre 01+02+03+04+05+06+07+08+09+10)</v>
      </c>
      <c r="C28" s="317"/>
      <c r="D28" s="317"/>
      <c r="E28" s="317"/>
      <c r="F28" s="318"/>
      <c r="G28" s="161" t="str">
        <f>'RAS-funkcijski'!C141</f>
        <v>R1</v>
      </c>
      <c r="H28" s="180">
        <f>'RAS-funkcijski'!D141</f>
        <v>8618378</v>
      </c>
      <c r="I28" s="181">
        <f>'RAS-funkcijski'!E141</f>
        <v>8955801.0500000007</v>
      </c>
      <c r="J28" s="4"/>
      <c r="K28" s="4"/>
      <c r="L28" s="4"/>
      <c r="M28" s="4"/>
      <c r="N28" s="4"/>
      <c r="O28" s="4"/>
      <c r="P28" s="4"/>
      <c r="Q28" s="4"/>
      <c r="R28" s="4"/>
      <c r="S28" s="4"/>
      <c r="T28" s="4"/>
      <c r="U28" s="4"/>
      <c r="V28" s="4"/>
      <c r="W28" s="4"/>
      <c r="X28" s="4"/>
    </row>
    <row r="29" spans="1:24" ht="12.75" customHeight="1" x14ac:dyDescent="0.25">
      <c r="A29" s="328" t="s">
        <v>36</v>
      </c>
      <c r="B29" s="319" t="str">
        <f>'P-VRIO'!B5</f>
        <v>Promjene u vrijednosti i obujmu imovine (šifre 91511+91512)</v>
      </c>
      <c r="C29" s="320"/>
      <c r="D29" s="320"/>
      <c r="E29" s="320"/>
      <c r="F29" s="321"/>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9"/>
      <c r="B30" s="322" t="str">
        <f>'P-VRIO'!B22</f>
        <v>Promjene u obujmu imovine (šifre P016+P023)</v>
      </c>
      <c r="C30" s="314"/>
      <c r="D30" s="314"/>
      <c r="E30" s="314"/>
      <c r="F30" s="315"/>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9"/>
      <c r="B31" s="322" t="str">
        <f>'P-VRIO'!B38</f>
        <v>Promjene u vrijednosti (revalorizacija) i obujmu obveza (šifre 91521+91522)</v>
      </c>
      <c r="C31" s="314"/>
      <c r="D31" s="314"/>
      <c r="E31" s="314"/>
      <c r="F31" s="315"/>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0"/>
      <c r="B32" s="323" t="str">
        <f>'P-VRIO'!B44</f>
        <v>Promjene u obujmu obveza (šifre P035 do P038)</v>
      </c>
      <c r="C32" s="317"/>
      <c r="D32" s="317"/>
      <c r="E32" s="317"/>
      <c r="F32" s="318"/>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8" t="s">
        <v>37</v>
      </c>
      <c r="B33" s="324" t="str">
        <f>OBVEZE!B5</f>
        <v>Stanje obveza 1. siječnja (=stanju obveza iz Izvještaja o obvezama na 31. prosinca prethodne godine)</v>
      </c>
      <c r="C33" s="320"/>
      <c r="D33" s="320"/>
      <c r="E33" s="320"/>
      <c r="F33" s="321"/>
      <c r="G33" s="159" t="str">
        <f>OBVEZE!C5</f>
        <v>V001</v>
      </c>
      <c r="H33" s="182" t="s">
        <v>46</v>
      </c>
      <c r="I33" s="183">
        <f>OBVEZE!D5</f>
        <v>701564.63</v>
      </c>
      <c r="J33" s="4"/>
      <c r="K33" s="4"/>
      <c r="L33" s="4"/>
      <c r="M33" s="4"/>
      <c r="N33" s="4"/>
      <c r="O33" s="4"/>
      <c r="P33" s="4"/>
      <c r="Q33" s="4"/>
      <c r="R33" s="4"/>
      <c r="S33" s="4"/>
      <c r="T33" s="4"/>
      <c r="U33" s="4"/>
      <c r="V33" s="4"/>
      <c r="W33" s="4"/>
      <c r="X33" s="4"/>
    </row>
    <row r="34" spans="1:24" ht="12.75" customHeight="1" x14ac:dyDescent="0.25">
      <c r="A34" s="329"/>
      <c r="B34" s="313" t="str">
        <f>OBVEZE!B42</f>
        <v>Stanje obveza na kraju izvještajnog razdoblja (šifre V001+V002-V004) i (šifre V007+V009)</v>
      </c>
      <c r="C34" s="314"/>
      <c r="D34" s="314"/>
      <c r="E34" s="314"/>
      <c r="F34" s="315"/>
      <c r="G34" s="160" t="str">
        <f>OBVEZE!C42</f>
        <v>V006</v>
      </c>
      <c r="H34" s="176" t="s">
        <v>46</v>
      </c>
      <c r="I34" s="177">
        <f>OBVEZE!D42</f>
        <v>784882.16999999993</v>
      </c>
      <c r="J34" s="4"/>
      <c r="K34" s="4"/>
      <c r="L34" s="4"/>
      <c r="M34" s="4"/>
      <c r="N34" s="4"/>
      <c r="O34" s="4"/>
      <c r="P34" s="4"/>
      <c r="Q34" s="4"/>
      <c r="R34" s="4"/>
      <c r="S34" s="4"/>
      <c r="T34" s="4"/>
      <c r="U34" s="4"/>
      <c r="V34" s="4"/>
      <c r="W34" s="4"/>
      <c r="X34" s="4"/>
    </row>
    <row r="35" spans="1:24" ht="12.75" customHeight="1" x14ac:dyDescent="0.25">
      <c r="A35" s="329"/>
      <c r="B35" s="313" t="str">
        <f>OBVEZE!B43</f>
        <v>Stanje dospjelih obveza na kraju izvještajnog razdoblja (šifre V008+D23+D24 + 'D dio 25,26')</v>
      </c>
      <c r="C35" s="314"/>
      <c r="D35" s="314"/>
      <c r="E35" s="314"/>
      <c r="F35" s="315"/>
      <c r="G35" s="160" t="str">
        <f>OBVEZE!C43</f>
        <v>V007</v>
      </c>
      <c r="H35" s="176" t="s">
        <v>46</v>
      </c>
      <c r="I35" s="177">
        <f>OBVEZE!D43</f>
        <v>141.91</v>
      </c>
      <c r="J35" s="4"/>
      <c r="K35" s="4"/>
      <c r="L35" s="4"/>
      <c r="M35" s="4"/>
      <c r="N35" s="4"/>
      <c r="O35" s="4"/>
      <c r="P35" s="4"/>
      <c r="Q35" s="4"/>
      <c r="R35" s="4"/>
      <c r="S35" s="4"/>
      <c r="T35" s="4"/>
      <c r="U35" s="4"/>
      <c r="V35" s="4"/>
      <c r="W35" s="4"/>
      <c r="X35" s="4"/>
    </row>
    <row r="36" spans="1:24" ht="12.75" customHeight="1" x14ac:dyDescent="0.25">
      <c r="A36" s="330"/>
      <c r="B36" s="316" t="str">
        <f>OBVEZE!B101</f>
        <v>Stanje nedospjelih obveza na kraju izvještajnog razdoblja (šifre V010 + ND23 + ND24 + 'ND dio 25,26')</v>
      </c>
      <c r="C36" s="317"/>
      <c r="D36" s="317"/>
      <c r="E36" s="317"/>
      <c r="F36" s="318"/>
      <c r="G36" s="161" t="str">
        <f>OBVEZE!C101</f>
        <v>V009</v>
      </c>
      <c r="H36" s="180" t="s">
        <v>46</v>
      </c>
      <c r="I36" s="181">
        <f>OBVEZE!D101</f>
        <v>784740.26</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2" t="s">
        <v>47</v>
      </c>
      <c r="I39" s="31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3" zoomScale="130" zoomScaleNormal="130" workbookViewId="0">
      <selection activeCell="E293" sqref="E293"/>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48</v>
      </c>
      <c r="B2" s="351"/>
      <c r="C2" s="351"/>
      <c r="D2" s="351"/>
      <c r="E2" s="351"/>
      <c r="F2" s="351"/>
    </row>
    <row r="3" spans="1:25" s="224" customFormat="1" ht="48" x14ac:dyDescent="0.25">
      <c r="A3" s="308" t="s">
        <v>49</v>
      </c>
      <c r="B3" s="309" t="s">
        <v>41</v>
      </c>
      <c r="C3" s="283" t="s">
        <v>42</v>
      </c>
      <c r="D3" s="309" t="s">
        <v>50</v>
      </c>
      <c r="E3" s="309" t="s">
        <v>51</v>
      </c>
      <c r="F3" s="284" t="s">
        <v>52</v>
      </c>
    </row>
    <row r="4" spans="1:25" s="226" customFormat="1" ht="12" customHeight="1" x14ac:dyDescent="0.25">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54</v>
      </c>
      <c r="B5" s="353"/>
      <c r="C5" s="216"/>
      <c r="D5" s="74"/>
      <c r="E5" s="74"/>
      <c r="F5" s="61"/>
    </row>
    <row r="6" spans="1:25" ht="12.75" customHeight="1" x14ac:dyDescent="0.2">
      <c r="A6" s="55">
        <v>6</v>
      </c>
      <c r="B6" s="87" t="s">
        <v>55</v>
      </c>
      <c r="C6" s="52" t="s">
        <v>56</v>
      </c>
      <c r="D6" s="53">
        <f>D7+D44+D50+D82+D106+D124+D133+D139</f>
        <v>8599631</v>
      </c>
      <c r="E6" s="53">
        <f>E7+E44+E50+E82+E106+E124+E133+E139</f>
        <v>8923374.959999999</v>
      </c>
      <c r="F6" s="54">
        <f t="shared" ref="F6:F131" si="0">IF(D6&lt;&gt;0,IF(E6/D6&gt;=100,"&gt;&gt;100",E6/D6*100),"-")</f>
        <v>103.76462617989073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2.8" x14ac:dyDescent="0.2">
      <c r="A50" s="55">
        <v>63</v>
      </c>
      <c r="B50" s="88" t="s">
        <v>143</v>
      </c>
      <c r="C50" s="52" t="s">
        <v>144</v>
      </c>
      <c r="D50" s="53">
        <f>D51+D54+D59+D62+D65+D68+D71+D74+D77</f>
        <v>7812108</v>
      </c>
      <c r="E50" s="53">
        <f>E51+E54+E59+E62+E65+E68+E71+E74+E77</f>
        <v>8090732.459999999</v>
      </c>
      <c r="F50" s="54">
        <f t="shared" si="0"/>
        <v>103.56657204431889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12"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2.8" x14ac:dyDescent="0.2">
      <c r="A59" s="55">
        <v>633</v>
      </c>
      <c r="B59" s="88" t="s">
        <v>161</v>
      </c>
      <c r="C59" s="52" t="s">
        <v>162</v>
      </c>
      <c r="D59" s="53">
        <f t="shared" ref="D59:E59" si="12">SUM(D60:D61)</f>
        <v>0</v>
      </c>
      <c r="E59" s="53">
        <f t="shared" si="12"/>
        <v>0</v>
      </c>
      <c r="F59" s="54" t="str">
        <f t="shared" si="0"/>
        <v>-</v>
      </c>
    </row>
    <row r="60" spans="1:6" ht="12" x14ac:dyDescent="0.2">
      <c r="A60" s="55">
        <v>6331</v>
      </c>
      <c r="B60" s="88" t="s">
        <v>163</v>
      </c>
      <c r="C60" s="52" t="s">
        <v>164</v>
      </c>
      <c r="D60" s="244"/>
      <c r="E60" s="244"/>
      <c r="F60" s="54" t="str">
        <f t="shared" si="0"/>
        <v>-</v>
      </c>
    </row>
    <row r="61" spans="1:6" ht="12"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2.8" x14ac:dyDescent="0.2">
      <c r="A68" s="55" t="s">
        <v>179</v>
      </c>
      <c r="B68" s="234" t="s">
        <v>180</v>
      </c>
      <c r="C68" s="52" t="s">
        <v>179</v>
      </c>
      <c r="D68" s="53">
        <f t="shared" ref="D68:E68" si="15">SUM(D69:D70)</f>
        <v>7615010</v>
      </c>
      <c r="E68" s="53">
        <f t="shared" si="15"/>
        <v>7853635.7399999993</v>
      </c>
      <c r="F68" s="54">
        <f t="shared" si="0"/>
        <v>103.13362346208343</v>
      </c>
    </row>
    <row r="69" spans="1:6" ht="12.75" customHeight="1" x14ac:dyDescent="0.2">
      <c r="A69" s="55" t="s">
        <v>181</v>
      </c>
      <c r="B69" s="87" t="s">
        <v>182</v>
      </c>
      <c r="C69" s="52" t="s">
        <v>181</v>
      </c>
      <c r="D69" s="244">
        <v>7541376</v>
      </c>
      <c r="E69" s="244">
        <v>7807388.4699999997</v>
      </c>
      <c r="F69" s="54">
        <f t="shared" si="0"/>
        <v>103.52737312129776</v>
      </c>
    </row>
    <row r="70" spans="1:6" ht="12" x14ac:dyDescent="0.2">
      <c r="A70" s="55" t="s">
        <v>183</v>
      </c>
      <c r="B70" s="87" t="s">
        <v>184</v>
      </c>
      <c r="C70" s="52" t="s">
        <v>183</v>
      </c>
      <c r="D70" s="244">
        <v>73634</v>
      </c>
      <c r="E70" s="244">
        <v>46247.27</v>
      </c>
      <c r="F70" s="54">
        <f t="shared" si="0"/>
        <v>62.80695059347584</v>
      </c>
    </row>
    <row r="71" spans="1:6" ht="22.8"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12" x14ac:dyDescent="0.2">
      <c r="A77" s="55" t="s">
        <v>197</v>
      </c>
      <c r="B77" s="87" t="s">
        <v>198</v>
      </c>
      <c r="C77" s="52" t="s">
        <v>197</v>
      </c>
      <c r="D77" s="53">
        <f t="shared" ref="D77:E77" si="18">SUM(D78:D81)</f>
        <v>197098</v>
      </c>
      <c r="E77" s="53">
        <f t="shared" si="18"/>
        <v>237096.72</v>
      </c>
      <c r="F77" s="54">
        <f t="shared" si="0"/>
        <v>120.29382337720322</v>
      </c>
    </row>
    <row r="78" spans="1:6" ht="12.75" customHeight="1" x14ac:dyDescent="0.2">
      <c r="A78" s="55">
        <v>6391</v>
      </c>
      <c r="B78" s="87" t="s">
        <v>199</v>
      </c>
      <c r="C78" s="52" t="s">
        <v>200</v>
      </c>
      <c r="D78" s="244">
        <v>21916</v>
      </c>
      <c r="E78" s="244"/>
      <c r="F78" s="54">
        <f t="shared" si="0"/>
        <v>0</v>
      </c>
    </row>
    <row r="79" spans="1:6" ht="12.75" customHeight="1" x14ac:dyDescent="0.2">
      <c r="A79" s="55">
        <v>6392</v>
      </c>
      <c r="B79" s="87" t="s">
        <v>201</v>
      </c>
      <c r="C79" s="52" t="s">
        <v>202</v>
      </c>
      <c r="D79" s="244"/>
      <c r="E79" s="244"/>
      <c r="F79" s="54" t="str">
        <f t="shared" si="0"/>
        <v>-</v>
      </c>
    </row>
    <row r="80" spans="1:6" ht="22.8" x14ac:dyDescent="0.2">
      <c r="A80" s="55">
        <v>6393</v>
      </c>
      <c r="B80" s="87" t="s">
        <v>203</v>
      </c>
      <c r="C80" s="52" t="s">
        <v>204</v>
      </c>
      <c r="D80" s="244">
        <v>175182</v>
      </c>
      <c r="E80" s="244">
        <v>237096.72</v>
      </c>
      <c r="F80" s="54">
        <f t="shared" si="0"/>
        <v>135.34308319347878</v>
      </c>
    </row>
    <row r="81" spans="1:6" ht="22.8"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2.8"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2.8" x14ac:dyDescent="0.2">
      <c r="A99" s="55">
        <v>6431</v>
      </c>
      <c r="B99" s="87" t="s">
        <v>241</v>
      </c>
      <c r="C99" s="52" t="s">
        <v>242</v>
      </c>
      <c r="D99" s="244"/>
      <c r="E99" s="244"/>
      <c r="F99" s="54" t="str">
        <f t="shared" si="0"/>
        <v>-</v>
      </c>
    </row>
    <row r="100" spans="1:6" ht="22.8" x14ac:dyDescent="0.2">
      <c r="A100" s="55">
        <v>6432</v>
      </c>
      <c r="B100" s="234" t="s">
        <v>243</v>
      </c>
      <c r="C100" s="52" t="s">
        <v>244</v>
      </c>
      <c r="D100" s="244"/>
      <c r="E100" s="244"/>
      <c r="F100" s="54" t="str">
        <f t="shared" si="0"/>
        <v>-</v>
      </c>
    </row>
    <row r="101" spans="1:6" ht="22.8" x14ac:dyDescent="0.2">
      <c r="A101" s="55">
        <v>6433</v>
      </c>
      <c r="B101" s="234" t="s">
        <v>245</v>
      </c>
      <c r="C101" s="52" t="s">
        <v>246</v>
      </c>
      <c r="D101" s="244"/>
      <c r="E101" s="244"/>
      <c r="F101" s="54" t="str">
        <f t="shared" si="0"/>
        <v>-</v>
      </c>
    </row>
    <row r="102" spans="1:6" ht="12" x14ac:dyDescent="0.2">
      <c r="A102" s="55">
        <v>6434</v>
      </c>
      <c r="B102" s="87" t="s">
        <v>247</v>
      </c>
      <c r="C102" s="52" t="s">
        <v>248</v>
      </c>
      <c r="D102" s="244"/>
      <c r="E102" s="244"/>
      <c r="F102" s="54" t="str">
        <f t="shared" si="0"/>
        <v>-</v>
      </c>
    </row>
    <row r="103" spans="1:6" ht="22.8" x14ac:dyDescent="0.2">
      <c r="A103" s="55">
        <v>6435</v>
      </c>
      <c r="B103" s="234" t="s">
        <v>249</v>
      </c>
      <c r="C103" s="52" t="s">
        <v>250</v>
      </c>
      <c r="D103" s="244"/>
      <c r="E103" s="244"/>
      <c r="F103" s="54" t="str">
        <f t="shared" si="0"/>
        <v>-</v>
      </c>
    </row>
    <row r="104" spans="1:6" ht="22.8"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2.8" x14ac:dyDescent="0.2">
      <c r="A106" s="55">
        <v>65</v>
      </c>
      <c r="B106" s="87" t="s">
        <v>255</v>
      </c>
      <c r="C106" s="52" t="s">
        <v>256</v>
      </c>
      <c r="D106" s="53">
        <f t="shared" ref="D106:E106" si="23">D107+D112+D120</f>
        <v>2519</v>
      </c>
      <c r="E106" s="53">
        <f t="shared" si="23"/>
        <v>2893.75</v>
      </c>
      <c r="F106" s="54">
        <f t="shared" si="0"/>
        <v>114.87693529178244</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2519</v>
      </c>
      <c r="E112" s="53">
        <f t="shared" si="25"/>
        <v>2893.75</v>
      </c>
      <c r="F112" s="54">
        <f t="shared" si="0"/>
        <v>114.87693529178244</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2519</v>
      </c>
      <c r="E117" s="244">
        <v>2893.75</v>
      </c>
      <c r="F117" s="54">
        <f t="shared" si="0"/>
        <v>114.87693529178244</v>
      </c>
    </row>
    <row r="118" spans="1:6" ht="12.75" customHeight="1" x14ac:dyDescent="0.2">
      <c r="A118" s="55">
        <v>6527</v>
      </c>
      <c r="B118" s="87" t="s">
        <v>279</v>
      </c>
      <c r="C118" s="52" t="s">
        <v>280</v>
      </c>
      <c r="D118" s="244"/>
      <c r="E118" s="244"/>
      <c r="F118" s="54" t="str">
        <f t="shared" si="0"/>
        <v>-</v>
      </c>
    </row>
    <row r="119" spans="1:6" ht="22.8"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2.8" x14ac:dyDescent="0.2">
      <c r="A124" s="55">
        <v>66</v>
      </c>
      <c r="B124" s="233" t="s">
        <v>291</v>
      </c>
      <c r="C124" s="52" t="s">
        <v>292</v>
      </c>
      <c r="D124" s="53">
        <f t="shared" ref="D124:E124" si="27">D125+D128</f>
        <v>27703</v>
      </c>
      <c r="E124" s="53">
        <f t="shared" si="27"/>
        <v>57886.130000000005</v>
      </c>
      <c r="F124" s="54">
        <f t="shared" si="0"/>
        <v>208.95256831390103</v>
      </c>
    </row>
    <row r="125" spans="1:6" ht="12.75" customHeight="1" x14ac:dyDescent="0.2">
      <c r="A125" s="55">
        <v>661</v>
      </c>
      <c r="B125" s="88" t="s">
        <v>293</v>
      </c>
      <c r="C125" s="52" t="s">
        <v>294</v>
      </c>
      <c r="D125" s="53">
        <f t="shared" ref="D125:E125" si="28">SUM(D126:D127)</f>
        <v>14875</v>
      </c>
      <c r="E125" s="53">
        <f t="shared" si="28"/>
        <v>31675</v>
      </c>
      <c r="F125" s="54">
        <f t="shared" si="0"/>
        <v>212.94117647058823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14875</v>
      </c>
      <c r="E127" s="244">
        <v>31675</v>
      </c>
      <c r="F127" s="54">
        <f t="shared" si="0"/>
        <v>212.94117647058823</v>
      </c>
    </row>
    <row r="128" spans="1:6" ht="22.8" x14ac:dyDescent="0.2">
      <c r="A128" s="55">
        <v>663</v>
      </c>
      <c r="B128" s="233" t="s">
        <v>299</v>
      </c>
      <c r="C128" s="52" t="s">
        <v>300</v>
      </c>
      <c r="D128" s="53">
        <f t="shared" ref="D128:E128" si="29">SUM(D129:D132)</f>
        <v>12828</v>
      </c>
      <c r="E128" s="53">
        <f t="shared" si="29"/>
        <v>26211.13</v>
      </c>
      <c r="F128" s="54">
        <f t="shared" si="0"/>
        <v>204.32748674773933</v>
      </c>
    </row>
    <row r="129" spans="1:6" ht="12.75" customHeight="1" x14ac:dyDescent="0.2">
      <c r="A129" s="55">
        <v>6631</v>
      </c>
      <c r="B129" s="88" t="s">
        <v>301</v>
      </c>
      <c r="C129" s="52" t="s">
        <v>302</v>
      </c>
      <c r="D129" s="244">
        <v>11980</v>
      </c>
      <c r="E129" s="244">
        <v>26211.13</v>
      </c>
      <c r="F129" s="54">
        <f t="shared" si="0"/>
        <v>218.79073455759598</v>
      </c>
    </row>
    <row r="130" spans="1:6" ht="12.75" customHeight="1" x14ac:dyDescent="0.2">
      <c r="A130" s="55">
        <v>6632</v>
      </c>
      <c r="B130" s="234" t="s">
        <v>303</v>
      </c>
      <c r="C130" s="52" t="s">
        <v>304</v>
      </c>
      <c r="D130" s="244">
        <v>848</v>
      </c>
      <c r="E130" s="244"/>
      <c r="F130" s="54">
        <f t="shared" si="0"/>
        <v>0</v>
      </c>
    </row>
    <row r="131" spans="1:6" ht="22.8" x14ac:dyDescent="0.2">
      <c r="A131" s="55" t="s">
        <v>305</v>
      </c>
      <c r="B131" s="234" t="s">
        <v>306</v>
      </c>
      <c r="C131" s="56" t="s">
        <v>305</v>
      </c>
      <c r="D131" s="244"/>
      <c r="E131" s="244"/>
      <c r="F131" s="54" t="str">
        <f t="shared" si="0"/>
        <v>-</v>
      </c>
    </row>
    <row r="132" spans="1:6" ht="22.8" x14ac:dyDescent="0.2">
      <c r="A132" s="55" t="s">
        <v>307</v>
      </c>
      <c r="B132" s="234" t="s">
        <v>308</v>
      </c>
      <c r="C132" s="56" t="s">
        <v>307</v>
      </c>
      <c r="D132" s="244"/>
      <c r="E132" s="244"/>
      <c r="F132" s="54" t="str">
        <f>IF(D132&lt;&gt;0,IF(E132/D132&gt;=100,"&gt;&gt;100",E132/D132*100),"-")</f>
        <v>-</v>
      </c>
    </row>
    <row r="133" spans="1:6" ht="22.8" x14ac:dyDescent="0.2">
      <c r="A133" s="55">
        <v>67</v>
      </c>
      <c r="B133" s="234" t="s">
        <v>309</v>
      </c>
      <c r="C133" s="52" t="s">
        <v>310</v>
      </c>
      <c r="D133" s="53">
        <f t="shared" ref="D133:E133" si="30">D134+D138</f>
        <v>757301</v>
      </c>
      <c r="E133" s="53">
        <f t="shared" si="30"/>
        <v>771862.62</v>
      </c>
      <c r="F133" s="54">
        <f t="shared" ref="F133:F223" si="31">IF(D133&lt;&gt;0,IF(E133/D133&gt;=100,"&gt;&gt;100",E133/D133*100),"-")</f>
        <v>101.92283121242411</v>
      </c>
    </row>
    <row r="134" spans="1:6" ht="22.8" x14ac:dyDescent="0.2">
      <c r="A134" s="55">
        <v>671</v>
      </c>
      <c r="B134" s="234" t="s">
        <v>311</v>
      </c>
      <c r="C134" s="52" t="s">
        <v>312</v>
      </c>
      <c r="D134" s="53">
        <f t="shared" ref="D134:E134" si="32">SUM(D135:D137)</f>
        <v>757301</v>
      </c>
      <c r="E134" s="53">
        <f t="shared" si="32"/>
        <v>771862.62</v>
      </c>
      <c r="F134" s="54">
        <f t="shared" si="31"/>
        <v>101.92283121242411</v>
      </c>
    </row>
    <row r="135" spans="1:6" ht="12.75" customHeight="1" x14ac:dyDescent="0.2">
      <c r="A135" s="55">
        <v>6711</v>
      </c>
      <c r="B135" s="87" t="s">
        <v>313</v>
      </c>
      <c r="C135" s="52" t="s">
        <v>314</v>
      </c>
      <c r="D135" s="244">
        <v>757301</v>
      </c>
      <c r="E135" s="244">
        <v>770862.62</v>
      </c>
      <c r="F135" s="54">
        <f t="shared" si="31"/>
        <v>101.79078332129497</v>
      </c>
    </row>
    <row r="136" spans="1:6" ht="22.8" x14ac:dyDescent="0.2">
      <c r="A136" s="55">
        <v>6712</v>
      </c>
      <c r="B136" s="234" t="s">
        <v>315</v>
      </c>
      <c r="C136" s="52" t="s">
        <v>316</v>
      </c>
      <c r="D136" s="244"/>
      <c r="E136" s="244">
        <v>1000</v>
      </c>
      <c r="F136" s="54" t="str">
        <f t="shared" si="31"/>
        <v>-</v>
      </c>
    </row>
    <row r="137" spans="1:6" ht="22.8"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8508740</v>
      </c>
      <c r="E151" s="53">
        <f t="shared" si="35"/>
        <v>8859418.8800000008</v>
      </c>
      <c r="F151" s="54">
        <f t="shared" si="31"/>
        <v>104.12139611740399</v>
      </c>
    </row>
    <row r="152" spans="1:6" ht="12.75" customHeight="1" x14ac:dyDescent="0.2">
      <c r="A152" s="55">
        <v>31</v>
      </c>
      <c r="B152" s="87" t="s">
        <v>346</v>
      </c>
      <c r="C152" s="52" t="s">
        <v>35</v>
      </c>
      <c r="D152" s="53">
        <f t="shared" ref="D152:E152" si="36">D153+D158+D159</f>
        <v>7185255</v>
      </c>
      <c r="E152" s="53">
        <f t="shared" si="36"/>
        <v>7633997.8900000006</v>
      </c>
      <c r="F152" s="54">
        <f t="shared" si="31"/>
        <v>106.24533005439613</v>
      </c>
    </row>
    <row r="153" spans="1:6" ht="12.75" customHeight="1" x14ac:dyDescent="0.2">
      <c r="A153" s="55">
        <v>311</v>
      </c>
      <c r="B153" s="87" t="s">
        <v>347</v>
      </c>
      <c r="C153" s="52" t="s">
        <v>348</v>
      </c>
      <c r="D153" s="53">
        <f t="shared" ref="D153:E153" si="37">SUM(D154:D157)</f>
        <v>5959946</v>
      </c>
      <c r="E153" s="53">
        <f t="shared" si="37"/>
        <v>6305739.4800000004</v>
      </c>
      <c r="F153" s="54">
        <f t="shared" si="31"/>
        <v>105.80195659490876</v>
      </c>
    </row>
    <row r="154" spans="1:6" ht="12.75" customHeight="1" x14ac:dyDescent="0.2">
      <c r="A154" s="55">
        <v>3111</v>
      </c>
      <c r="B154" s="87" t="s">
        <v>349</v>
      </c>
      <c r="C154" s="52" t="s">
        <v>350</v>
      </c>
      <c r="D154" s="244">
        <v>5903081</v>
      </c>
      <c r="E154" s="244">
        <v>6145027.0300000003</v>
      </c>
      <c r="F154" s="54">
        <f t="shared" si="31"/>
        <v>104.09863984587031</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32787</v>
      </c>
      <c r="E156" s="244">
        <v>134132.78</v>
      </c>
      <c r="F156" s="54">
        <f t="shared" si="31"/>
        <v>409.103547137585</v>
      </c>
    </row>
    <row r="157" spans="1:6" ht="12.75" customHeight="1" x14ac:dyDescent="0.2">
      <c r="A157" s="55">
        <v>3114</v>
      </c>
      <c r="B157" s="87" t="s">
        <v>355</v>
      </c>
      <c r="C157" s="52" t="s">
        <v>356</v>
      </c>
      <c r="D157" s="244">
        <v>24078</v>
      </c>
      <c r="E157" s="244">
        <v>26579.67</v>
      </c>
      <c r="F157" s="54">
        <f t="shared" si="31"/>
        <v>110.3898579616247</v>
      </c>
    </row>
    <row r="158" spans="1:6" ht="12.75" customHeight="1" x14ac:dyDescent="0.2">
      <c r="A158" s="55">
        <v>312</v>
      </c>
      <c r="B158" s="87" t="s">
        <v>357</v>
      </c>
      <c r="C158" s="52" t="s">
        <v>358</v>
      </c>
      <c r="D158" s="244">
        <v>240357</v>
      </c>
      <c r="E158" s="244">
        <v>287439.26</v>
      </c>
      <c r="F158" s="54">
        <f t="shared" si="31"/>
        <v>119.58847048348915</v>
      </c>
    </row>
    <row r="159" spans="1:6" ht="12.75" customHeight="1" x14ac:dyDescent="0.2">
      <c r="A159" s="55">
        <v>313</v>
      </c>
      <c r="B159" s="87" t="s">
        <v>359</v>
      </c>
      <c r="C159" s="52" t="s">
        <v>360</v>
      </c>
      <c r="D159" s="53">
        <f t="shared" ref="D159:E159" si="38">SUM(D160:D162)</f>
        <v>984952</v>
      </c>
      <c r="E159" s="53">
        <f t="shared" si="38"/>
        <v>1040819.15</v>
      </c>
      <c r="F159" s="54">
        <f t="shared" si="31"/>
        <v>105.67206828353058</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981162</v>
      </c>
      <c r="E161" s="244">
        <v>1039915.64</v>
      </c>
      <c r="F161" s="54">
        <f t="shared" si="31"/>
        <v>105.98816913007229</v>
      </c>
    </row>
    <row r="162" spans="1:6" ht="12.75" customHeight="1" x14ac:dyDescent="0.2">
      <c r="A162" s="55">
        <v>3133</v>
      </c>
      <c r="B162" s="87" t="s">
        <v>364</v>
      </c>
      <c r="C162" s="52" t="s">
        <v>365</v>
      </c>
      <c r="D162" s="244">
        <v>3790</v>
      </c>
      <c r="E162" s="244">
        <v>903.51</v>
      </c>
      <c r="F162" s="54">
        <f t="shared" si="31"/>
        <v>23.839313984168864</v>
      </c>
    </row>
    <row r="163" spans="1:6" ht="12.75" customHeight="1" x14ac:dyDescent="0.2">
      <c r="A163" s="55">
        <v>32</v>
      </c>
      <c r="B163" s="87" t="s">
        <v>366</v>
      </c>
      <c r="C163" s="52" t="s">
        <v>367</v>
      </c>
      <c r="D163" s="53">
        <f t="shared" ref="D163:E163" si="39">D164+D169+D177+D187+D188</f>
        <v>1043198</v>
      </c>
      <c r="E163" s="53">
        <f t="shared" si="39"/>
        <v>1000575.79</v>
      </c>
      <c r="F163" s="54">
        <f t="shared" si="31"/>
        <v>95.914274183807862</v>
      </c>
    </row>
    <row r="164" spans="1:6" ht="12.75" customHeight="1" x14ac:dyDescent="0.2">
      <c r="A164" s="55">
        <v>321</v>
      </c>
      <c r="B164" s="87" t="s">
        <v>368</v>
      </c>
      <c r="C164" s="52" t="s">
        <v>369</v>
      </c>
      <c r="D164" s="53">
        <f t="shared" ref="D164:E164" si="40">SUM(D165:D168)</f>
        <v>89969</v>
      </c>
      <c r="E164" s="53">
        <f t="shared" si="40"/>
        <v>137651.39000000001</v>
      </c>
      <c r="F164" s="54">
        <f t="shared" si="31"/>
        <v>152.99868843712835</v>
      </c>
    </row>
    <row r="165" spans="1:6" ht="12.75" customHeight="1" x14ac:dyDescent="0.2">
      <c r="A165" s="55">
        <v>3211</v>
      </c>
      <c r="B165" s="87" t="s">
        <v>370</v>
      </c>
      <c r="C165" s="52" t="s">
        <v>371</v>
      </c>
      <c r="D165" s="244">
        <v>19779</v>
      </c>
      <c r="E165" s="244">
        <v>33343.4</v>
      </c>
      <c r="F165" s="54">
        <f t="shared" si="31"/>
        <v>168.57980686586785</v>
      </c>
    </row>
    <row r="166" spans="1:6" ht="12.75" customHeight="1" x14ac:dyDescent="0.2">
      <c r="A166" s="55">
        <v>3212</v>
      </c>
      <c r="B166" s="87" t="s">
        <v>372</v>
      </c>
      <c r="C166" s="52" t="s">
        <v>373</v>
      </c>
      <c r="D166" s="244">
        <v>68310</v>
      </c>
      <c r="E166" s="244">
        <v>101777.99</v>
      </c>
      <c r="F166" s="54">
        <f t="shared" si="31"/>
        <v>148.9942760942761</v>
      </c>
    </row>
    <row r="167" spans="1:6" ht="12.75" customHeight="1" x14ac:dyDescent="0.2">
      <c r="A167" s="55">
        <v>3213</v>
      </c>
      <c r="B167" s="87" t="s">
        <v>374</v>
      </c>
      <c r="C167" s="52" t="s">
        <v>375</v>
      </c>
      <c r="D167" s="244">
        <v>1880</v>
      </c>
      <c r="E167" s="244">
        <v>2530</v>
      </c>
      <c r="F167" s="54">
        <f t="shared" si="31"/>
        <v>134.57446808510639</v>
      </c>
    </row>
    <row r="168" spans="1:6" ht="12.75" customHeight="1" x14ac:dyDescent="0.2">
      <c r="A168" s="55">
        <v>3214</v>
      </c>
      <c r="B168" s="87" t="s">
        <v>376</v>
      </c>
      <c r="C168" s="52" t="s">
        <v>377</v>
      </c>
      <c r="D168" s="244"/>
      <c r="E168" s="244"/>
      <c r="F168" s="54" t="str">
        <f t="shared" si="31"/>
        <v>-</v>
      </c>
    </row>
    <row r="169" spans="1:6" ht="12.75" customHeight="1" x14ac:dyDescent="0.2">
      <c r="A169" s="55">
        <v>322</v>
      </c>
      <c r="B169" s="87" t="s">
        <v>378</v>
      </c>
      <c r="C169" s="52" t="s">
        <v>379</v>
      </c>
      <c r="D169" s="53">
        <f t="shared" ref="D169:E169" si="41">SUM(D170:D176)</f>
        <v>387420</v>
      </c>
      <c r="E169" s="53">
        <f t="shared" si="41"/>
        <v>430742.01</v>
      </c>
      <c r="F169" s="54">
        <f t="shared" si="31"/>
        <v>111.18218212792318</v>
      </c>
    </row>
    <row r="170" spans="1:6" ht="12.75" customHeight="1" x14ac:dyDescent="0.2">
      <c r="A170" s="55">
        <v>3221</v>
      </c>
      <c r="B170" s="87" t="s">
        <v>380</v>
      </c>
      <c r="C170" s="52" t="s">
        <v>381</v>
      </c>
      <c r="D170" s="244">
        <v>109249</v>
      </c>
      <c r="E170" s="244">
        <v>97025.18</v>
      </c>
      <c r="F170" s="54">
        <f t="shared" si="31"/>
        <v>88.811046325366817</v>
      </c>
    </row>
    <row r="171" spans="1:6" ht="12.75" customHeight="1" x14ac:dyDescent="0.2">
      <c r="A171" s="55">
        <v>3222</v>
      </c>
      <c r="B171" s="87" t="s">
        <v>382</v>
      </c>
      <c r="C171" s="52" t="s">
        <v>383</v>
      </c>
      <c r="D171" s="244">
        <v>30608</v>
      </c>
      <c r="E171" s="244">
        <v>43568.81</v>
      </c>
      <c r="F171" s="54">
        <f t="shared" si="31"/>
        <v>142.3445177731312</v>
      </c>
    </row>
    <row r="172" spans="1:6" ht="12.75" customHeight="1" x14ac:dyDescent="0.2">
      <c r="A172" s="55">
        <v>3223</v>
      </c>
      <c r="B172" s="87" t="s">
        <v>384</v>
      </c>
      <c r="C172" s="52" t="s">
        <v>385</v>
      </c>
      <c r="D172" s="244">
        <v>164205</v>
      </c>
      <c r="E172" s="244">
        <v>186421.7</v>
      </c>
      <c r="F172" s="54">
        <f t="shared" si="31"/>
        <v>113.52985597271703</v>
      </c>
    </row>
    <row r="173" spans="1:6" ht="12.75" customHeight="1" x14ac:dyDescent="0.2">
      <c r="A173" s="55">
        <v>3224</v>
      </c>
      <c r="B173" s="87" t="s">
        <v>386</v>
      </c>
      <c r="C173" s="52" t="s">
        <v>387</v>
      </c>
      <c r="D173" s="244">
        <v>8754</v>
      </c>
      <c r="E173" s="244">
        <v>21208.47</v>
      </c>
      <c r="F173" s="54">
        <f t="shared" si="31"/>
        <v>242.2717614804661</v>
      </c>
    </row>
    <row r="174" spans="1:6" ht="12.75" customHeight="1" x14ac:dyDescent="0.2">
      <c r="A174" s="55">
        <v>3225</v>
      </c>
      <c r="B174" s="87" t="s">
        <v>388</v>
      </c>
      <c r="C174" s="52" t="s">
        <v>389</v>
      </c>
      <c r="D174" s="244">
        <v>74604</v>
      </c>
      <c r="E174" s="244">
        <v>78046.350000000006</v>
      </c>
      <c r="F174" s="54">
        <f t="shared" si="31"/>
        <v>104.61416277947563</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4471.5</v>
      </c>
      <c r="F176" s="54" t="str">
        <f t="shared" si="31"/>
        <v>-</v>
      </c>
    </row>
    <row r="177" spans="1:6" ht="12.75" customHeight="1" x14ac:dyDescent="0.2">
      <c r="A177" s="55">
        <v>323</v>
      </c>
      <c r="B177" s="87" t="s">
        <v>394</v>
      </c>
      <c r="C177" s="52" t="s">
        <v>395</v>
      </c>
      <c r="D177" s="53">
        <f t="shared" ref="D177:E177" si="42">SUM(D178:D186)</f>
        <v>354305</v>
      </c>
      <c r="E177" s="53">
        <f t="shared" si="42"/>
        <v>342948.45</v>
      </c>
      <c r="F177" s="54">
        <f t="shared" si="31"/>
        <v>96.794696659657646</v>
      </c>
    </row>
    <row r="178" spans="1:6" ht="12.75" customHeight="1" x14ac:dyDescent="0.2">
      <c r="A178" s="55">
        <v>3231</v>
      </c>
      <c r="B178" s="87" t="s">
        <v>396</v>
      </c>
      <c r="C178" s="52" t="s">
        <v>397</v>
      </c>
      <c r="D178" s="244">
        <v>156492</v>
      </c>
      <c r="E178" s="244">
        <v>170977.47</v>
      </c>
      <c r="F178" s="54">
        <f t="shared" si="31"/>
        <v>109.25636454259642</v>
      </c>
    </row>
    <row r="179" spans="1:6" ht="12.75" customHeight="1" x14ac:dyDescent="0.2">
      <c r="A179" s="55">
        <v>3232</v>
      </c>
      <c r="B179" s="87" t="s">
        <v>398</v>
      </c>
      <c r="C179" s="52" t="s">
        <v>399</v>
      </c>
      <c r="D179" s="244">
        <v>83028</v>
      </c>
      <c r="E179" s="244">
        <v>37708.6</v>
      </c>
      <c r="F179" s="54">
        <f t="shared" si="31"/>
        <v>45.416726887315122</v>
      </c>
    </row>
    <row r="180" spans="1:6" ht="12.75" customHeight="1" x14ac:dyDescent="0.2">
      <c r="A180" s="55">
        <v>3233</v>
      </c>
      <c r="B180" s="87" t="s">
        <v>400</v>
      </c>
      <c r="C180" s="52" t="s">
        <v>401</v>
      </c>
      <c r="D180" s="244">
        <v>330</v>
      </c>
      <c r="E180" s="244">
        <v>390</v>
      </c>
      <c r="F180" s="54">
        <f t="shared" si="31"/>
        <v>118.18181818181819</v>
      </c>
    </row>
    <row r="181" spans="1:6" ht="12.75" customHeight="1" x14ac:dyDescent="0.2">
      <c r="A181" s="55">
        <v>3234</v>
      </c>
      <c r="B181" s="87" t="s">
        <v>402</v>
      </c>
      <c r="C181" s="52" t="s">
        <v>403</v>
      </c>
      <c r="D181" s="244">
        <v>58353</v>
      </c>
      <c r="E181" s="244">
        <v>59827.19</v>
      </c>
      <c r="F181" s="54">
        <f t="shared" si="31"/>
        <v>102.52633112265008</v>
      </c>
    </row>
    <row r="182" spans="1:6" ht="12.75" customHeight="1" x14ac:dyDescent="0.2">
      <c r="A182" s="55">
        <v>3235</v>
      </c>
      <c r="B182" s="87" t="s">
        <v>404</v>
      </c>
      <c r="C182" s="52" t="s">
        <v>405</v>
      </c>
      <c r="D182" s="244">
        <v>900</v>
      </c>
      <c r="E182" s="244">
        <v>900</v>
      </c>
      <c r="F182" s="54">
        <f t="shared" si="31"/>
        <v>100</v>
      </c>
    </row>
    <row r="183" spans="1:6" ht="12.75" customHeight="1" x14ac:dyDescent="0.2">
      <c r="A183" s="55">
        <v>3236</v>
      </c>
      <c r="B183" s="87" t="s">
        <v>406</v>
      </c>
      <c r="C183" s="52" t="s">
        <v>407</v>
      </c>
      <c r="D183" s="244">
        <v>13550</v>
      </c>
      <c r="E183" s="244">
        <v>14970</v>
      </c>
      <c r="F183" s="54">
        <f t="shared" si="31"/>
        <v>110.47970479704796</v>
      </c>
    </row>
    <row r="184" spans="1:6" ht="12.75" customHeight="1" x14ac:dyDescent="0.2">
      <c r="A184" s="55">
        <v>3237</v>
      </c>
      <c r="B184" s="87" t="s">
        <v>408</v>
      </c>
      <c r="C184" s="52" t="s">
        <v>409</v>
      </c>
      <c r="D184" s="244">
        <v>16646</v>
      </c>
      <c r="E184" s="244">
        <v>18410.439999999999</v>
      </c>
      <c r="F184" s="54">
        <f t="shared" si="31"/>
        <v>110.59978373182746</v>
      </c>
    </row>
    <row r="185" spans="1:6" ht="12.75" customHeight="1" x14ac:dyDescent="0.2">
      <c r="A185" s="55">
        <v>3238</v>
      </c>
      <c r="B185" s="87" t="s">
        <v>410</v>
      </c>
      <c r="C185" s="52" t="s">
        <v>411</v>
      </c>
      <c r="D185" s="244">
        <v>6956</v>
      </c>
      <c r="E185" s="244">
        <v>5817.12</v>
      </c>
      <c r="F185" s="54">
        <f t="shared" si="31"/>
        <v>83.627372052903965</v>
      </c>
    </row>
    <row r="186" spans="1:6" ht="12.75" customHeight="1" x14ac:dyDescent="0.2">
      <c r="A186" s="55">
        <v>3239</v>
      </c>
      <c r="B186" s="87" t="s">
        <v>412</v>
      </c>
      <c r="C186" s="52" t="s">
        <v>413</v>
      </c>
      <c r="D186" s="244">
        <v>18050</v>
      </c>
      <c r="E186" s="244">
        <v>33947.629999999997</v>
      </c>
      <c r="F186" s="54">
        <f t="shared" si="31"/>
        <v>188.07551246537395</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211504</v>
      </c>
      <c r="E188" s="53">
        <f t="shared" si="43"/>
        <v>89233.94</v>
      </c>
      <c r="F188" s="54">
        <f t="shared" si="31"/>
        <v>42.19019025644905</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3315</v>
      </c>
      <c r="E190" s="244">
        <v>3448.84</v>
      </c>
      <c r="F190" s="54">
        <f t="shared" si="31"/>
        <v>104.03740573152338</v>
      </c>
    </row>
    <row r="191" spans="1:6" ht="12.75" customHeight="1" x14ac:dyDescent="0.2">
      <c r="A191" s="55">
        <v>3293</v>
      </c>
      <c r="B191" s="87" t="s">
        <v>422</v>
      </c>
      <c r="C191" s="52" t="s">
        <v>423</v>
      </c>
      <c r="D191" s="244">
        <v>14490</v>
      </c>
      <c r="E191" s="244">
        <v>10567.69</v>
      </c>
      <c r="F191" s="54">
        <f t="shared" si="31"/>
        <v>72.930917874396144</v>
      </c>
    </row>
    <row r="192" spans="1:6" ht="12.75" customHeight="1" x14ac:dyDescent="0.2">
      <c r="A192" s="55">
        <v>3294</v>
      </c>
      <c r="B192" s="87" t="s">
        <v>424</v>
      </c>
      <c r="C192" s="52" t="s">
        <v>425</v>
      </c>
      <c r="D192" s="244">
        <v>1730</v>
      </c>
      <c r="E192" s="244">
        <v>1950</v>
      </c>
      <c r="F192" s="54">
        <f t="shared" si="31"/>
        <v>112.71676300578035</v>
      </c>
    </row>
    <row r="193" spans="1:6" ht="12.75" customHeight="1" x14ac:dyDescent="0.2">
      <c r="A193" s="55">
        <v>3295</v>
      </c>
      <c r="B193" s="87" t="s">
        <v>426</v>
      </c>
      <c r="C193" s="52" t="s">
        <v>427</v>
      </c>
      <c r="D193" s="244">
        <v>46100</v>
      </c>
      <c r="E193" s="244">
        <v>27850</v>
      </c>
      <c r="F193" s="54">
        <f t="shared" si="31"/>
        <v>60.412147505423</v>
      </c>
    </row>
    <row r="194" spans="1:6" ht="12.75" customHeight="1" x14ac:dyDescent="0.2">
      <c r="A194" s="55" t="s">
        <v>428</v>
      </c>
      <c r="B194" s="87" t="s">
        <v>429</v>
      </c>
      <c r="C194" s="52" t="s">
        <v>428</v>
      </c>
      <c r="D194" s="244">
        <v>132210</v>
      </c>
      <c r="E194" s="244">
        <v>32343.75</v>
      </c>
      <c r="F194" s="54">
        <f t="shared" si="31"/>
        <v>24.463921034717494</v>
      </c>
    </row>
    <row r="195" spans="1:6" ht="12.75" customHeight="1" x14ac:dyDescent="0.2">
      <c r="A195" s="55">
        <v>3299</v>
      </c>
      <c r="B195" s="87" t="s">
        <v>430</v>
      </c>
      <c r="C195" s="52" t="s">
        <v>431</v>
      </c>
      <c r="D195" s="244">
        <v>13659</v>
      </c>
      <c r="E195" s="244">
        <v>13073.66</v>
      </c>
      <c r="F195" s="54">
        <f t="shared" si="31"/>
        <v>95.714620396807959</v>
      </c>
    </row>
    <row r="196" spans="1:6" ht="12.75" customHeight="1" x14ac:dyDescent="0.2">
      <c r="A196" s="55">
        <v>34</v>
      </c>
      <c r="B196" s="234" t="s">
        <v>432</v>
      </c>
      <c r="C196" s="52" t="s">
        <v>433</v>
      </c>
      <c r="D196" s="53">
        <f t="shared" ref="D196:E196" si="44">D197+D202+D210</f>
        <v>71955</v>
      </c>
      <c r="E196" s="53">
        <f t="shared" si="44"/>
        <v>20450.060000000001</v>
      </c>
      <c r="F196" s="54">
        <f t="shared" si="31"/>
        <v>28.420624001111811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71955</v>
      </c>
      <c r="E210" s="53">
        <f t="shared" si="47"/>
        <v>20450.060000000001</v>
      </c>
      <c r="F210" s="54">
        <f t="shared" si="31"/>
        <v>28.420624001111811</v>
      </c>
    </row>
    <row r="211" spans="1:6" ht="12.75" customHeight="1" x14ac:dyDescent="0.2">
      <c r="A211" s="55">
        <v>3431</v>
      </c>
      <c r="B211" s="234" t="s">
        <v>462</v>
      </c>
      <c r="C211" s="52" t="s">
        <v>463</v>
      </c>
      <c r="D211" s="244">
        <v>2114</v>
      </c>
      <c r="E211" s="244">
        <v>2000</v>
      </c>
      <c r="F211" s="54">
        <f t="shared" si="31"/>
        <v>94.607379375591293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69841</v>
      </c>
      <c r="E213" s="244">
        <v>18450.060000000001</v>
      </c>
      <c r="F213" s="54">
        <f t="shared" si="31"/>
        <v>26.417233430220072</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2.8" x14ac:dyDescent="0.2">
      <c r="A250" s="55" t="s">
        <v>538</v>
      </c>
      <c r="B250" s="87" t="s">
        <v>203</v>
      </c>
      <c r="C250" s="52" t="s">
        <v>538</v>
      </c>
      <c r="D250" s="244"/>
      <c r="E250" s="244"/>
      <c r="F250" s="54" t="str">
        <f t="shared" si="61"/>
        <v>-</v>
      </c>
    </row>
    <row r="251" spans="1:6" ht="22.8" x14ac:dyDescent="0.2">
      <c r="A251" s="55" t="s">
        <v>539</v>
      </c>
      <c r="B251" s="87" t="s">
        <v>205</v>
      </c>
      <c r="C251" s="52" t="s">
        <v>539</v>
      </c>
      <c r="D251" s="244"/>
      <c r="E251" s="244"/>
      <c r="F251" s="54" t="str">
        <f t="shared" si="61"/>
        <v>-</v>
      </c>
    </row>
    <row r="252" spans="1:6" ht="22.8" x14ac:dyDescent="0.2">
      <c r="A252" s="55">
        <v>37</v>
      </c>
      <c r="B252" s="87" t="s">
        <v>540</v>
      </c>
      <c r="C252" s="52" t="s">
        <v>541</v>
      </c>
      <c r="D252" s="53">
        <f t="shared" ref="D252:E252" si="63">D253+D259</f>
        <v>208332</v>
      </c>
      <c r="E252" s="53">
        <f t="shared" si="63"/>
        <v>204395.14</v>
      </c>
      <c r="F252" s="54">
        <f t="shared" ref="F252:F258" si="64">IF(D252&lt;&gt;0,IF(E252/D252&gt;=100,"&gt;&gt;100",E252/D252*100),"-")</f>
        <v>98.110295105888696</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208332</v>
      </c>
      <c r="E259" s="53">
        <f t="shared" si="66"/>
        <v>204395.14</v>
      </c>
      <c r="F259" s="54">
        <f t="shared" ref="F259:F262" si="67">IF(D259&lt;&gt;0,IF(E259/D259&gt;=100,"&gt;&gt;100",E259/D259*100),"-")</f>
        <v>98.110295105888696</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208332</v>
      </c>
      <c r="E261" s="244">
        <v>204395.14</v>
      </c>
      <c r="F261" s="54">
        <f t="shared" si="67"/>
        <v>98.110295105888696</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8508740</v>
      </c>
      <c r="E289" s="53">
        <f t="shared" si="79"/>
        <v>8859418.8800000008</v>
      </c>
      <c r="F289" s="54">
        <f t="shared" si="76"/>
        <v>104.12139611740399</v>
      </c>
    </row>
    <row r="290" spans="1:6" ht="12.75" customHeight="1" x14ac:dyDescent="0.2">
      <c r="A290" s="55" t="s">
        <v>605</v>
      </c>
      <c r="B290" s="87" t="s">
        <v>616</v>
      </c>
      <c r="C290" s="52" t="s">
        <v>617</v>
      </c>
      <c r="D290" s="53">
        <f>IF(D6&gt;=D289,D6-D289,0)</f>
        <v>90891</v>
      </c>
      <c r="E290" s="53">
        <f>IF(E6&gt;=E289,E6-E289,0)</f>
        <v>63956.079999998212</v>
      </c>
      <c r="F290" s="54">
        <f t="shared" si="76"/>
        <v>70.365690772461747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112904</v>
      </c>
      <c r="E292" s="244">
        <v>91341.31</v>
      </c>
      <c r="F292" s="54">
        <f t="shared" si="76"/>
        <v>80.901748388011058</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3000</v>
      </c>
      <c r="E294" s="244">
        <v>4150</v>
      </c>
      <c r="F294" s="54">
        <f t="shared" si="76"/>
        <v>138.33333333333334</v>
      </c>
    </row>
    <row r="295" spans="1:6" ht="12" x14ac:dyDescent="0.2">
      <c r="A295" s="55">
        <v>9661</v>
      </c>
      <c r="B295" s="87" t="s">
        <v>626</v>
      </c>
      <c r="C295" s="52" t="s">
        <v>627</v>
      </c>
      <c r="D295" s="244">
        <v>3000</v>
      </c>
      <c r="E295" s="244">
        <v>4150</v>
      </c>
      <c r="F295" s="54">
        <f t="shared" si="76"/>
        <v>138.33333333333334</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109638</v>
      </c>
      <c r="E350" s="53">
        <f t="shared" si="95"/>
        <v>96382.17</v>
      </c>
      <c r="F350" s="54">
        <f t="shared" si="81"/>
        <v>87.909456575274987</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109638</v>
      </c>
      <c r="E363" s="53">
        <f t="shared" si="99"/>
        <v>96382.17</v>
      </c>
      <c r="F363" s="54">
        <f t="shared" si="81"/>
        <v>87.909456575274987</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33120</v>
      </c>
      <c r="E369" s="53">
        <f t="shared" si="101"/>
        <v>46274.97</v>
      </c>
      <c r="F369" s="54">
        <f t="shared" si="81"/>
        <v>139.71911231884059</v>
      </c>
    </row>
    <row r="370" spans="1:6" ht="12.75" customHeight="1" x14ac:dyDescent="0.2">
      <c r="A370" s="55">
        <v>4221</v>
      </c>
      <c r="B370" s="87" t="s">
        <v>671</v>
      </c>
      <c r="C370" s="52" t="s">
        <v>763</v>
      </c>
      <c r="D370" s="244">
        <v>16462</v>
      </c>
      <c r="E370" s="244"/>
      <c r="F370" s="54">
        <f t="shared" si="81"/>
        <v>0</v>
      </c>
    </row>
    <row r="371" spans="1:6" ht="12.75" customHeight="1" x14ac:dyDescent="0.2">
      <c r="A371" s="55">
        <v>4222</v>
      </c>
      <c r="B371" s="87" t="s">
        <v>764</v>
      </c>
      <c r="C371" s="52" t="s">
        <v>765</v>
      </c>
      <c r="D371" s="244">
        <v>5069</v>
      </c>
      <c r="E371" s="244">
        <v>23124.97</v>
      </c>
      <c r="F371" s="54">
        <f t="shared" si="81"/>
        <v>456.2037877293352</v>
      </c>
    </row>
    <row r="372" spans="1:6" ht="12.75" customHeight="1" x14ac:dyDescent="0.2">
      <c r="A372" s="55">
        <v>4223</v>
      </c>
      <c r="B372" s="87" t="s">
        <v>675</v>
      </c>
      <c r="C372" s="52" t="s">
        <v>766</v>
      </c>
      <c r="D372" s="244"/>
      <c r="E372" s="244">
        <v>12250</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v>7590</v>
      </c>
      <c r="E375" s="244"/>
      <c r="F375" s="54">
        <f t="shared" si="81"/>
        <v>0</v>
      </c>
    </row>
    <row r="376" spans="1:6" ht="12.75" customHeight="1" x14ac:dyDescent="0.2">
      <c r="A376" s="55">
        <v>4227</v>
      </c>
      <c r="B376" s="234" t="s">
        <v>683</v>
      </c>
      <c r="C376" s="52" t="s">
        <v>770</v>
      </c>
      <c r="D376" s="244">
        <v>3999</v>
      </c>
      <c r="E376" s="244">
        <v>10900</v>
      </c>
      <c r="F376" s="54">
        <f t="shared" si="81"/>
        <v>272.56814203550886</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76518</v>
      </c>
      <c r="E383" s="53">
        <f t="shared" si="103"/>
        <v>50107.199999999997</v>
      </c>
      <c r="F383" s="54">
        <f t="shared" si="81"/>
        <v>65.48419979612639</v>
      </c>
    </row>
    <row r="384" spans="1:6" ht="12.75" customHeight="1" x14ac:dyDescent="0.2">
      <c r="A384" s="55">
        <v>4241</v>
      </c>
      <c r="B384" s="87" t="s">
        <v>780</v>
      </c>
      <c r="C384" s="52" t="s">
        <v>781</v>
      </c>
      <c r="D384" s="244">
        <v>76518</v>
      </c>
      <c r="E384" s="244">
        <v>50107.199999999997</v>
      </c>
      <c r="F384" s="54">
        <f t="shared" si="81"/>
        <v>65.48419979612639</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109638</v>
      </c>
      <c r="E408" s="53">
        <f t="shared" si="111"/>
        <v>96382.17</v>
      </c>
      <c r="F408" s="54">
        <f t="shared" si="81"/>
        <v>87.909456575274987</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8599631</v>
      </c>
      <c r="E412" s="53">
        <f>E6+E298</f>
        <v>8923374.959999999</v>
      </c>
      <c r="F412" s="54">
        <f t="shared" si="81"/>
        <v>103.76462617989073</v>
      </c>
    </row>
    <row r="413" spans="1:6" ht="12.75" customHeight="1" x14ac:dyDescent="0.2">
      <c r="A413" s="55" t="s">
        <v>605</v>
      </c>
      <c r="B413" s="87" t="s">
        <v>828</v>
      </c>
      <c r="C413" s="52" t="s">
        <v>829</v>
      </c>
      <c r="D413" s="53">
        <f t="shared" ref="D413:E413" si="112">D289+D350</f>
        <v>8618378</v>
      </c>
      <c r="E413" s="53">
        <f t="shared" si="112"/>
        <v>8955801.0500000007</v>
      </c>
      <c r="F413" s="54">
        <f t="shared" si="81"/>
        <v>103.91515723724349</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18747</v>
      </c>
      <c r="E415" s="53">
        <f t="shared" si="114"/>
        <v>32426.090000001714</v>
      </c>
      <c r="F415" s="54">
        <f t="shared" si="81"/>
        <v>172.96682135809309</v>
      </c>
    </row>
    <row r="416" spans="1:6" ht="12.75" customHeight="1" x14ac:dyDescent="0.2">
      <c r="A416" s="62" t="s">
        <v>834</v>
      </c>
      <c r="B416" s="234" t="s">
        <v>835</v>
      </c>
      <c r="C416" s="63" t="s">
        <v>836</v>
      </c>
      <c r="D416" s="53">
        <f t="shared" ref="D416:E416" si="115">IF(D292-D293+D409-D410&gt;=0,D292-D293+D409-D410,0)</f>
        <v>112904</v>
      </c>
      <c r="E416" s="53">
        <f t="shared" si="115"/>
        <v>91341.31</v>
      </c>
      <c r="F416" s="54">
        <f t="shared" si="81"/>
        <v>80.901748388011058</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3000</v>
      </c>
      <c r="E418" s="64">
        <f t="shared" si="117"/>
        <v>4150</v>
      </c>
      <c r="F418" s="59">
        <f t="shared" si="81"/>
        <v>138.33333333333334</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12"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0</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0</v>
      </c>
      <c r="F605" s="54" t="str">
        <f t="shared" si="119"/>
        <v>-</v>
      </c>
    </row>
    <row r="606" spans="1:6" ht="22.8" x14ac:dyDescent="0.2">
      <c r="A606" s="55">
        <v>5443</v>
      </c>
      <c r="B606" s="87" t="s">
        <v>1206</v>
      </c>
      <c r="C606" s="52" t="s">
        <v>1207</v>
      </c>
      <c r="D606" s="244"/>
      <c r="E606" s="244"/>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8599631</v>
      </c>
      <c r="E639" s="53">
        <f t="shared" si="180"/>
        <v>8923374.959999999</v>
      </c>
      <c r="F639" s="54">
        <f t="shared" si="119"/>
        <v>103.76462617989073</v>
      </c>
    </row>
    <row r="640" spans="1:6" ht="12.75" customHeight="1" x14ac:dyDescent="0.2">
      <c r="A640" s="55" t="s">
        <v>605</v>
      </c>
      <c r="B640" s="87" t="s">
        <v>1274</v>
      </c>
      <c r="C640" s="52" t="s">
        <v>1275</v>
      </c>
      <c r="D640" s="53">
        <f t="shared" ref="D640:E640" si="181">D413+D528</f>
        <v>8618378</v>
      </c>
      <c r="E640" s="53">
        <f t="shared" si="181"/>
        <v>8955801.0500000007</v>
      </c>
      <c r="F640" s="54">
        <f t="shared" si="119"/>
        <v>103.91515723724349</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18747</v>
      </c>
      <c r="E642" s="53">
        <f t="shared" si="183"/>
        <v>32426.090000001714</v>
      </c>
      <c r="F642" s="54">
        <f t="shared" si="119"/>
        <v>172.96682135809309</v>
      </c>
    </row>
    <row r="643" spans="1:6" ht="22.8" x14ac:dyDescent="0.2">
      <c r="A643" s="62" t="s">
        <v>1280</v>
      </c>
      <c r="B643" s="87" t="s">
        <v>1281</v>
      </c>
      <c r="C643" s="63" t="s">
        <v>1280</v>
      </c>
      <c r="D643" s="53">
        <f t="shared" ref="D643:E643" si="184">IF(D416-D417+D637-D638&gt;=0,D416-D417+D637-D638,0)</f>
        <v>112904</v>
      </c>
      <c r="E643" s="53">
        <f t="shared" si="184"/>
        <v>91341.31</v>
      </c>
      <c r="F643" s="54">
        <f t="shared" si="119"/>
        <v>80.901748388011058</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94157</v>
      </c>
      <c r="E645" s="53">
        <f t="shared" si="186"/>
        <v>58915.219999998284</v>
      </c>
      <c r="F645" s="54">
        <f t="shared" si="119"/>
        <v>62.571258642478291</v>
      </c>
    </row>
    <row r="646" spans="1:6" ht="22.8" x14ac:dyDescent="0.2">
      <c r="A646" s="55" t="s">
        <v>605</v>
      </c>
      <c r="B646" s="87" t="s">
        <v>1286</v>
      </c>
      <c r="C646" s="52" t="s">
        <v>1287</v>
      </c>
      <c r="D646" s="53">
        <f t="shared" ref="D646:E646" si="187">IF(D642+D644-D641-D643&gt;=0,D642+D644-D641-D643,0)</f>
        <v>0</v>
      </c>
      <c r="E646" s="53">
        <f t="shared" si="187"/>
        <v>0</v>
      </c>
      <c r="F646" s="54" t="str">
        <f t="shared" si="119"/>
        <v>-</v>
      </c>
    </row>
    <row r="647" spans="1:6" ht="22.8" x14ac:dyDescent="0.2">
      <c r="A647" s="57" t="s">
        <v>1288</v>
      </c>
      <c r="B647" s="235" t="s">
        <v>1289</v>
      </c>
      <c r="C647" s="58" t="s">
        <v>1288</v>
      </c>
      <c r="D647" s="245">
        <v>619092</v>
      </c>
      <c r="E647" s="245">
        <v>740486.08</v>
      </c>
      <c r="F647" s="59">
        <f t="shared" si="119"/>
        <v>119.60840715111809</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v>160705</v>
      </c>
      <c r="E649" s="244">
        <v>148248.01</v>
      </c>
      <c r="F649" s="54">
        <f t="shared" ref="F649:F724" si="188">IF(D649&lt;&gt;0,IF(E649/D649&gt;=100,"&gt;&gt;100",E649/D649*100),"-")</f>
        <v>92.248536137643512</v>
      </c>
    </row>
    <row r="650" spans="1:6" ht="12.75" customHeight="1" x14ac:dyDescent="0.2">
      <c r="A650" s="55" t="s">
        <v>1293</v>
      </c>
      <c r="B650" s="87" t="s">
        <v>1294</v>
      </c>
      <c r="C650" s="52" t="s">
        <v>1293</v>
      </c>
      <c r="D650" s="244">
        <v>1700617</v>
      </c>
      <c r="E650" s="244">
        <v>1390086.7</v>
      </c>
      <c r="F650" s="54">
        <f t="shared" si="188"/>
        <v>81.740139020132105</v>
      </c>
    </row>
    <row r="651" spans="1:6" ht="12.75" customHeight="1" x14ac:dyDescent="0.2">
      <c r="A651" s="55" t="s">
        <v>1295</v>
      </c>
      <c r="B651" s="87" t="s">
        <v>1296</v>
      </c>
      <c r="C651" s="52" t="s">
        <v>1295</v>
      </c>
      <c r="D651" s="244">
        <v>1713074</v>
      </c>
      <c r="E651" s="244">
        <v>1454744.98</v>
      </c>
      <c r="F651" s="54">
        <f t="shared" si="188"/>
        <v>84.920148224770202</v>
      </c>
    </row>
    <row r="652" spans="1:6" ht="22.8" x14ac:dyDescent="0.2">
      <c r="A652" s="55">
        <v>11</v>
      </c>
      <c r="B652" s="87" t="s">
        <v>1297</v>
      </c>
      <c r="C652" s="52" t="s">
        <v>1298</v>
      </c>
      <c r="D652" s="53">
        <f t="shared" ref="D652:E652" si="189">+D649+D650-D651</f>
        <v>148248</v>
      </c>
      <c r="E652" s="53">
        <f t="shared" si="189"/>
        <v>83589.729999999981</v>
      </c>
      <c r="F652" s="54">
        <f t="shared" si="188"/>
        <v>56.385064216717915</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55</v>
      </c>
      <c r="E654" s="264">
        <v>59</v>
      </c>
      <c r="F654" s="54">
        <f t="shared" si="188"/>
        <v>107.27272727272728</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46</v>
      </c>
      <c r="E656" s="264">
        <v>49</v>
      </c>
      <c r="F656" s="54">
        <f t="shared" si="188"/>
        <v>106.5217391304348</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v>7536776</v>
      </c>
      <c r="E675" s="244">
        <v>7799928.4699999997</v>
      </c>
      <c r="F675" s="54">
        <f t="shared" si="188"/>
        <v>103.4915787599366</v>
      </c>
    </row>
    <row r="676" spans="1:6" ht="22.8" x14ac:dyDescent="0.2">
      <c r="A676" s="55">
        <v>63613</v>
      </c>
      <c r="B676" s="234" t="s">
        <v>1346</v>
      </c>
      <c r="C676" s="52" t="s">
        <v>1347</v>
      </c>
      <c r="D676" s="244">
        <v>4600</v>
      </c>
      <c r="E676" s="244">
        <v>7460</v>
      </c>
      <c r="F676" s="54">
        <f t="shared" si="188"/>
        <v>162.17391304347825</v>
      </c>
    </row>
    <row r="677" spans="1:6" ht="22.8" x14ac:dyDescent="0.2">
      <c r="A677" s="55">
        <v>63622</v>
      </c>
      <c r="B677" s="234" t="s">
        <v>1348</v>
      </c>
      <c r="C677" s="52" t="s">
        <v>1349</v>
      </c>
      <c r="D677" s="244">
        <v>73634</v>
      </c>
      <c r="E677" s="244">
        <v>46247.27</v>
      </c>
      <c r="F677" s="54">
        <f t="shared" si="188"/>
        <v>62.80695059347584</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v>2519</v>
      </c>
      <c r="E712" s="244">
        <v>2893.75</v>
      </c>
      <c r="F712" s="54">
        <f t="shared" si="188"/>
        <v>114.87693529178244</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15634</v>
      </c>
      <c r="E716" s="244">
        <v>16536.95</v>
      </c>
      <c r="F716" s="54">
        <f t="shared" si="188"/>
        <v>105.77555328130997</v>
      </c>
    </row>
    <row r="717" spans="1:6" ht="12.75" customHeight="1" x14ac:dyDescent="0.2">
      <c r="A717" s="55">
        <v>31215</v>
      </c>
      <c r="B717" s="87" t="s">
        <v>1410</v>
      </c>
      <c r="C717" s="52" t="s">
        <v>1411</v>
      </c>
      <c r="D717" s="244">
        <v>7312</v>
      </c>
      <c r="E717" s="244">
        <v>7405.77</v>
      </c>
      <c r="F717" s="54">
        <f t="shared" si="188"/>
        <v>101.28241247264771</v>
      </c>
    </row>
    <row r="718" spans="1:6" ht="12.75" customHeight="1" x14ac:dyDescent="0.2">
      <c r="A718" s="55">
        <v>32121</v>
      </c>
      <c r="B718" s="87" t="s">
        <v>1412</v>
      </c>
      <c r="C718" s="52" t="s">
        <v>1413</v>
      </c>
      <c r="D718" s="244">
        <v>68310</v>
      </c>
      <c r="E718" s="244">
        <v>101777.99</v>
      </c>
      <c r="F718" s="54">
        <f t="shared" si="188"/>
        <v>148.9942760942761</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7500</v>
      </c>
      <c r="E720" s="244">
        <v>12000</v>
      </c>
      <c r="F720" s="54">
        <f t="shared" si="188"/>
        <v>160</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8958</v>
      </c>
      <c r="E722" s="244">
        <v>10722.94</v>
      </c>
      <c r="F722" s="54">
        <f t="shared" si="188"/>
        <v>119.70238892609959</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c r="E742" s="244"/>
      <c r="F742" s="54" t="str">
        <f t="shared" si="190"/>
        <v>-</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v>58620</v>
      </c>
      <c r="E827" s="244">
        <v>58488.12</v>
      </c>
      <c r="F827" s="54">
        <f t="shared" si="190"/>
        <v>99.775025588536337</v>
      </c>
    </row>
    <row r="828" spans="1:6" ht="12.75" customHeight="1" x14ac:dyDescent="0.2">
      <c r="A828" s="55" t="s">
        <v>1631</v>
      </c>
      <c r="B828" s="87" t="s">
        <v>1632</v>
      </c>
      <c r="C828" s="52" t="s">
        <v>1631</v>
      </c>
      <c r="D828" s="244">
        <v>149712</v>
      </c>
      <c r="E828" s="244">
        <v>145907.01999999999</v>
      </c>
      <c r="F828" s="54">
        <f t="shared" si="190"/>
        <v>97.458466923159122</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zoomScale="85" zoomScaleNormal="85" workbookViewId="0">
      <selection activeCell="B270" sqref="B270"/>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49</v>
      </c>
      <c r="B3" s="300" t="s">
        <v>41</v>
      </c>
      <c r="C3" s="301" t="s">
        <v>42</v>
      </c>
      <c r="D3" s="302" t="s">
        <v>1963</v>
      </c>
      <c r="E3" s="300" t="s">
        <v>1964</v>
      </c>
      <c r="F3" s="303" t="s">
        <v>52</v>
      </c>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6646232</v>
      </c>
      <c r="E6" s="231">
        <f t="shared" si="0"/>
        <v>6642770.3600000003</v>
      </c>
      <c r="F6" s="232">
        <f t="shared" ref="F6:F260" si="1">IF(D6&gt;0,IF(E6/D6&gt;=100,"&gt;&gt;100",E6/D6*100),"-")</f>
        <v>99.947915751361066</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5847510</v>
      </c>
      <c r="E7" s="106">
        <f t="shared" si="2"/>
        <v>5794204.2200000007</v>
      </c>
      <c r="F7" s="95">
        <f t="shared" si="1"/>
        <v>99.088402071993045</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422913</v>
      </c>
      <c r="E8" s="106">
        <f>E9+E10-E11</f>
        <v>422913</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422913</v>
      </c>
      <c r="E9" s="249">
        <v>422913</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16870</v>
      </c>
      <c r="E10" s="249">
        <v>16869.599999999999</v>
      </c>
      <c r="F10" s="95">
        <f t="shared" si="1"/>
        <v>99.997628927089494</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16870</v>
      </c>
      <c r="E11" s="249">
        <v>16869.599999999999</v>
      </c>
      <c r="F11" s="95">
        <f t="shared" si="1"/>
        <v>99.997628927089494</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5424597</v>
      </c>
      <c r="E12" s="106">
        <f t="shared" si="3"/>
        <v>5371291.2200000007</v>
      </c>
      <c r="F12" s="95">
        <f t="shared" si="1"/>
        <v>99.017331978762684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5039440</v>
      </c>
      <c r="E13" s="106">
        <f t="shared" si="4"/>
        <v>4955553.17</v>
      </c>
      <c r="F13" s="95">
        <f t="shared" si="1"/>
        <v>98.335393813598344</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6710958</v>
      </c>
      <c r="E15" s="249">
        <v>6710958.3700000001</v>
      </c>
      <c r="F15" s="95">
        <f t="shared" si="1"/>
        <v>100.00000551337082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1671518</v>
      </c>
      <c r="E18" s="249">
        <v>1755405.2</v>
      </c>
      <c r="F18" s="95">
        <f t="shared" si="1"/>
        <v>105.01862378987244</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165885</v>
      </c>
      <c r="E19" s="106">
        <f t="shared" si="5"/>
        <v>146359.39000000013</v>
      </c>
      <c r="F19" s="95">
        <f t="shared" si="1"/>
        <v>88.229430026825895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759495</v>
      </c>
      <c r="E20" s="249">
        <v>759007.75</v>
      </c>
      <c r="F20" s="95">
        <f t="shared" si="1"/>
        <v>99.935845528936994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38442</v>
      </c>
      <c r="E21" s="249">
        <v>61567.23</v>
      </c>
      <c r="F21" s="95">
        <f t="shared" si="1"/>
        <v>160.15615732792259</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112961</v>
      </c>
      <c r="E22" s="249">
        <v>125210.81</v>
      </c>
      <c r="F22" s="95">
        <f t="shared" si="1"/>
        <v>110.84428253999168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4050</v>
      </c>
      <c r="E24" s="249">
        <v>4050</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95103</v>
      </c>
      <c r="E25" s="249">
        <v>95102.83</v>
      </c>
      <c r="F25" s="95">
        <f t="shared" si="1"/>
        <v>99.999821246438074</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153981</v>
      </c>
      <c r="E26" s="249">
        <v>164880.95999999999</v>
      </c>
      <c r="F26" s="95">
        <f t="shared" si="1"/>
        <v>107.07876945856955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998147</v>
      </c>
      <c r="E28" s="249">
        <v>1063460.19</v>
      </c>
      <c r="F28" s="95">
        <f t="shared" si="1"/>
        <v>106.54344400173521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31230</v>
      </c>
      <c r="E30" s="249">
        <v>31230</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31230</v>
      </c>
      <c r="E34" s="249">
        <v>31230</v>
      </c>
      <c r="F34" s="95">
        <f t="shared" si="1"/>
        <v>100</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219272</v>
      </c>
      <c r="E35" s="106">
        <f t="shared" si="7"/>
        <v>269378.66000000003</v>
      </c>
      <c r="F35" s="95">
        <f t="shared" si="1"/>
        <v>122.85137181217848</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464243</v>
      </c>
      <c r="E36" s="249">
        <v>514350.13</v>
      </c>
      <c r="F36" s="95">
        <f t="shared" si="1"/>
        <v>110.79329790648431</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244971</v>
      </c>
      <c r="E40" s="249">
        <v>244971.47</v>
      </c>
      <c r="F40" s="95">
        <f t="shared" si="1"/>
        <v>100.0001918594446</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1123748</v>
      </c>
      <c r="E54" s="249">
        <v>1213623.6499999999</v>
      </c>
      <c r="F54" s="95">
        <f t="shared" si="1"/>
        <v>107.99784738215328</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1123748</v>
      </c>
      <c r="E55" s="249">
        <v>1213623.6499999999</v>
      </c>
      <c r="F55" s="95">
        <f t="shared" si="1"/>
        <v>107.99784738215328</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798722</v>
      </c>
      <c r="E68" s="106">
        <f t="shared" si="13"/>
        <v>848566.1399999999</v>
      </c>
      <c r="F68" s="95">
        <f t="shared" si="1"/>
        <v>106.24048667746723</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148248</v>
      </c>
      <c r="E69" s="106">
        <f t="shared" si="14"/>
        <v>83589.73</v>
      </c>
      <c r="F69" s="95">
        <f t="shared" si="1"/>
        <v>56.385064216717929</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148248</v>
      </c>
      <c r="E70" s="106">
        <f t="shared" si="15"/>
        <v>83589.73</v>
      </c>
      <c r="F70" s="95">
        <f t="shared" si="1"/>
        <v>56.385064216717929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148248</v>
      </c>
      <c r="E72" s="249">
        <v>83589.73</v>
      </c>
      <c r="F72" s="95">
        <f t="shared" si="1"/>
        <v>56.385064216717929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28382</v>
      </c>
      <c r="E78" s="106">
        <f>E79+SUM(E82:E84)-E85+E86</f>
        <v>19721.580000000002</v>
      </c>
      <c r="F78" s="95">
        <f t="shared" si="1"/>
        <v>69.486223662884939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533.97</v>
      </c>
      <c r="F84" s="95" t="str">
        <f t="shared" si="1"/>
        <v>-</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28382</v>
      </c>
      <c r="E86" s="249">
        <v>19187.61</v>
      </c>
      <c r="F86" s="95">
        <f t="shared" si="1"/>
        <v>67.604855189909102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3000</v>
      </c>
      <c r="E146" s="106">
        <f t="shared" si="26"/>
        <v>4768.75</v>
      </c>
      <c r="F146" s="95">
        <f t="shared" si="1"/>
        <v>158.95833333333334</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v>618.75</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3000</v>
      </c>
      <c r="E160" s="249">
        <v>4150</v>
      </c>
      <c r="F160" s="95">
        <f t="shared" si="1"/>
        <v>138.33333333333334</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619092</v>
      </c>
      <c r="E170" s="106">
        <f t="shared" si="29"/>
        <v>740486.08</v>
      </c>
      <c r="F170" s="95">
        <f t="shared" si="1"/>
        <v>119.60840715111809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619092</v>
      </c>
      <c r="E173" s="249">
        <v>740486.08</v>
      </c>
      <c r="F173" s="95">
        <f t="shared" si="1"/>
        <v>119.60840715111809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6646232</v>
      </c>
      <c r="E175" s="106">
        <f t="shared" si="30"/>
        <v>6642770.3599999994</v>
      </c>
      <c r="F175" s="95">
        <f t="shared" si="1"/>
        <v>99.947915751361066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701565</v>
      </c>
      <c r="E176" s="106">
        <f t="shared" si="31"/>
        <v>784882.17</v>
      </c>
      <c r="F176" s="95">
        <f t="shared" si="1"/>
        <v>111.87590173398046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701565</v>
      </c>
      <c r="E177" s="106">
        <f t="shared" si="32"/>
        <v>784740.26</v>
      </c>
      <c r="F177" s="95">
        <f t="shared" si="1"/>
        <v>111.85567410004775</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579006</v>
      </c>
      <c r="E178" s="249">
        <v>687359.04</v>
      </c>
      <c r="F178" s="95">
        <f t="shared" si="1"/>
        <v>118.71362991057089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76913</v>
      </c>
      <c r="E179" s="249">
        <v>70463.92</v>
      </c>
      <c r="F179" s="95">
        <f t="shared" si="1"/>
        <v>91.615097577782691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194</v>
      </c>
      <c r="E180" s="106">
        <f t="shared" si="33"/>
        <v>215.72</v>
      </c>
      <c r="F180" s="95">
        <f t="shared" si="1"/>
        <v>111.19587628865979</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194</v>
      </c>
      <c r="E183" s="249">
        <v>215.72</v>
      </c>
      <c r="F183" s="95">
        <f t="shared" si="1"/>
        <v>111.19587628865979</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v>5645</v>
      </c>
      <c r="E186" s="249">
        <v>6980</v>
      </c>
      <c r="F186" s="95">
        <f t="shared" si="1"/>
        <v>123.64924712134633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39807</v>
      </c>
      <c r="E188" s="249">
        <v>19721.580000000002</v>
      </c>
      <c r="F188" s="95">
        <f t="shared" si="1"/>
        <v>49.542994950636825</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141.91</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5944667</v>
      </c>
      <c r="E237" s="106">
        <f t="shared" si="41"/>
        <v>5857888.1899999995</v>
      </c>
      <c r="F237" s="95">
        <f t="shared" si="1"/>
        <v>98.540224204316232</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5847510</v>
      </c>
      <c r="E238" s="106">
        <f t="shared" si="42"/>
        <v>5794204.2199999997</v>
      </c>
      <c r="F238" s="95">
        <f t="shared" si="1"/>
        <v>99.088402071993031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5847510</v>
      </c>
      <c r="E239" s="106">
        <f t="shared" si="43"/>
        <v>5794204.2199999997</v>
      </c>
      <c r="F239" s="95">
        <f t="shared" si="1"/>
        <v>99.088402071993031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5847510</v>
      </c>
      <c r="E240" s="249">
        <v>5794204.2199999997</v>
      </c>
      <c r="F240" s="95">
        <f t="shared" si="1"/>
        <v>99.088402071993031</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94157</v>
      </c>
      <c r="E245" s="106">
        <f t="shared" si="45"/>
        <v>58915.219999999994</v>
      </c>
      <c r="F245" s="95">
        <f t="shared" si="1"/>
        <v>62.57125864248011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94157</v>
      </c>
      <c r="E246" s="106">
        <f t="shared" si="46"/>
        <v>108050.12</v>
      </c>
      <c r="F246" s="95">
        <f t="shared" si="1"/>
        <v>114.75527045254204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94157</v>
      </c>
      <c r="E247" s="249">
        <v>108050.12</v>
      </c>
      <c r="F247" s="95">
        <f t="shared" si="1"/>
        <v>114.75527045254204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49134.9</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49134.9</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3000</v>
      </c>
      <c r="E255" s="249">
        <v>4768.75</v>
      </c>
      <c r="F255" s="95">
        <f t="shared" si="1"/>
        <v>158.95833333333334</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707477</v>
      </c>
      <c r="E259" s="106">
        <f t="shared" si="49"/>
        <v>650320.94999999995</v>
      </c>
      <c r="F259" s="95">
        <f t="shared" si="1"/>
        <v>91.921143726227143</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707477</v>
      </c>
      <c r="E260" s="250">
        <v>650320.94999999995</v>
      </c>
      <c r="F260" s="99">
        <f t="shared" si="1"/>
        <v>91.921143726227143</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3000</v>
      </c>
      <c r="E264" s="249">
        <v>4768.75</v>
      </c>
      <c r="F264" s="95">
        <f t="shared" si="50"/>
        <v>158.95833333333334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28382</v>
      </c>
      <c r="E268" s="249"/>
      <c r="F268" s="95">
        <f t="shared" si="50"/>
        <v>0</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701565</v>
      </c>
      <c r="E288" s="249">
        <v>784740.26</v>
      </c>
      <c r="F288" s="95">
        <f t="shared" si="50"/>
        <v>111.85567410004775</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141.91</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v>11355</v>
      </c>
      <c r="E295" s="249"/>
      <c r="F295" s="95">
        <f t="shared" si="50"/>
        <v>0</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70</v>
      </c>
      <c r="E302" s="249">
        <v>19721.580000000002</v>
      </c>
      <c r="F302" s="95" t="str">
        <f t="shared" si="50"/>
        <v>&gt;&gt;100</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1" workbookViewId="0">
      <selection activeCell="E118" sqref="E118"/>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8618378</v>
      </c>
      <c r="E114" s="83">
        <f t="shared" si="22"/>
        <v>8955801.0500000007</v>
      </c>
      <c r="F114" s="65">
        <f t="shared" si="1"/>
        <v>103.91515723724349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8273866</v>
      </c>
      <c r="E115" s="83">
        <f t="shared" si="23"/>
        <v>8695409.2400000002</v>
      </c>
      <c r="F115" s="65">
        <f t="shared" si="1"/>
        <v>105.09487632504563</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v>8273866</v>
      </c>
      <c r="E117" s="251">
        <v>8695409.2400000002</v>
      </c>
      <c r="F117" s="65">
        <f t="shared" si="1"/>
        <v>105.09487632504563</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v>344512</v>
      </c>
      <c r="E126" s="251">
        <v>260391.81</v>
      </c>
      <c r="F126" s="65">
        <f t="shared" si="1"/>
        <v>75.582798276983098</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8618378</v>
      </c>
      <c r="E141" s="108">
        <f t="shared" si="28"/>
        <v>8955801.0500000007</v>
      </c>
      <c r="F141" s="84">
        <f t="shared" si="1"/>
        <v>103.91515723724349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8" sqref="H8"/>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v>0</v>
      </c>
      <c r="E8" s="252">
        <v>0</v>
      </c>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104" sqref="D104"/>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701564.63</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9089995.9600000009</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15851.33</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8977762.4600000009</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7721903.9500000002</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1005094.24</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26137.22</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v>211375.14</v>
      </c>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13251.91</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96382.17</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9006678.4200000018</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24582.06</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8885856.1000000015</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7613550.1900000004</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1011543.3</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26115.56</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v>210040.14</v>
      </c>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24606.91</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96240.26</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784882.16999999993</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141.91</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141.91</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v>141.91</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784740.26</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784740.26</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10047</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2</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5">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3298</v>
      </c>
      <c r="B1" s="383"/>
      <c r="C1" s="383"/>
    </row>
    <row r="2" spans="1:17" ht="33" customHeight="1" x14ac:dyDescent="0.25">
      <c r="A2" s="384" t="s">
        <v>3299</v>
      </c>
      <c r="B2" s="385"/>
      <c r="C2" s="376"/>
      <c r="D2" s="4"/>
      <c r="E2" s="4"/>
      <c r="F2" s="4"/>
      <c r="G2" s="4"/>
      <c r="H2" s="4"/>
      <c r="I2" s="4"/>
      <c r="J2" s="4"/>
      <c r="K2" s="4"/>
      <c r="L2" s="4"/>
      <c r="M2" s="4"/>
      <c r="N2" s="4"/>
      <c r="O2" s="4"/>
      <c r="P2" s="4"/>
      <c r="Q2" s="4"/>
    </row>
    <row r="3" spans="1:17" ht="18.75" customHeight="1" x14ac:dyDescent="0.25">
      <c r="A3" s="42" t="s">
        <v>3300</v>
      </c>
      <c r="B3" s="386" t="s">
        <v>3301</v>
      </c>
      <c r="C3" s="376"/>
      <c r="D3" s="4"/>
      <c r="E3" s="4"/>
      <c r="F3" s="4"/>
      <c r="G3" s="4"/>
      <c r="H3" s="4"/>
      <c r="I3" s="4"/>
      <c r="J3" s="4"/>
      <c r="K3" s="4"/>
      <c r="L3" s="4"/>
      <c r="M3" s="4"/>
      <c r="N3" s="4"/>
      <c r="O3" s="4"/>
      <c r="P3" s="4"/>
      <c r="Q3" s="4"/>
    </row>
    <row r="4" spans="1:17" ht="37.5" hidden="1" customHeight="1" x14ac:dyDescent="0.25">
      <c r="A4" s="43" t="s">
        <v>3302</v>
      </c>
      <c r="B4" s="380" t="s">
        <v>3303</v>
      </c>
      <c r="C4" s="376"/>
      <c r="D4" s="4"/>
      <c r="E4" s="4"/>
      <c r="F4" s="4"/>
      <c r="G4" s="4"/>
      <c r="H4" s="4"/>
      <c r="I4" s="4"/>
      <c r="J4" s="4"/>
      <c r="K4" s="4"/>
      <c r="L4" s="4"/>
      <c r="M4" s="4"/>
      <c r="N4" s="4"/>
      <c r="O4" s="4"/>
      <c r="P4" s="4"/>
      <c r="Q4" s="4"/>
    </row>
    <row r="5" spans="1:17" ht="48" hidden="1" customHeight="1" x14ac:dyDescent="0.25">
      <c r="A5" s="43" t="s">
        <v>3302</v>
      </c>
      <c r="B5" s="380" t="s">
        <v>3304</v>
      </c>
      <c r="C5" s="376"/>
      <c r="D5" s="4"/>
      <c r="E5" s="4"/>
      <c r="F5" s="4"/>
      <c r="G5" s="4"/>
      <c r="H5" s="4"/>
      <c r="I5" s="4"/>
      <c r="J5" s="4"/>
      <c r="K5" s="4"/>
      <c r="L5" s="4"/>
      <c r="M5" s="4"/>
      <c r="N5" s="4"/>
      <c r="O5" s="4"/>
      <c r="P5" s="4"/>
      <c r="Q5" s="4"/>
    </row>
    <row r="6" spans="1:17" ht="59.25" hidden="1" customHeight="1" x14ac:dyDescent="0.25">
      <c r="A6" s="43" t="s">
        <v>3302</v>
      </c>
      <c r="B6" s="380" t="s">
        <v>3305</v>
      </c>
      <c r="C6" s="376"/>
      <c r="D6" s="4"/>
      <c r="E6" s="4"/>
      <c r="F6" s="4"/>
      <c r="G6" s="4"/>
      <c r="H6" s="4"/>
      <c r="I6" s="4"/>
      <c r="J6" s="4"/>
      <c r="K6" s="4"/>
      <c r="L6" s="4"/>
      <c r="M6" s="4"/>
      <c r="N6" s="4"/>
      <c r="O6" s="4"/>
      <c r="P6" s="4"/>
      <c r="Q6" s="4"/>
    </row>
    <row r="7" spans="1:17" ht="48" hidden="1" customHeight="1" x14ac:dyDescent="0.25">
      <c r="A7" s="43" t="s">
        <v>3306</v>
      </c>
      <c r="B7" s="380" t="s">
        <v>3307</v>
      </c>
      <c r="C7" s="376"/>
      <c r="D7" s="4"/>
      <c r="E7" s="4"/>
      <c r="F7" s="4"/>
      <c r="G7" s="4"/>
      <c r="H7" s="4"/>
      <c r="I7" s="4"/>
      <c r="J7" s="4"/>
      <c r="K7" s="4"/>
      <c r="L7" s="4"/>
      <c r="M7" s="4"/>
      <c r="N7" s="4"/>
      <c r="O7" s="4"/>
      <c r="P7" s="4"/>
      <c r="Q7" s="4"/>
    </row>
    <row r="8" spans="1:17" ht="41.25" hidden="1" customHeight="1" x14ac:dyDescent="0.25">
      <c r="A8" s="43" t="s">
        <v>3308</v>
      </c>
      <c r="B8" s="380" t="s">
        <v>3309</v>
      </c>
      <c r="C8" s="376"/>
      <c r="D8" s="4"/>
      <c r="E8" s="4"/>
      <c r="F8" s="4"/>
      <c r="G8" s="4"/>
      <c r="H8" s="4"/>
      <c r="I8" s="4"/>
      <c r="J8" s="4"/>
      <c r="K8" s="4"/>
      <c r="L8" s="4"/>
      <c r="M8" s="4"/>
      <c r="N8" s="4"/>
      <c r="O8" s="4"/>
      <c r="P8" s="4"/>
      <c r="Q8" s="4"/>
    </row>
    <row r="9" spans="1:17" ht="59.25" hidden="1" customHeight="1" x14ac:dyDescent="0.25">
      <c r="A9" s="43" t="s">
        <v>3310</v>
      </c>
      <c r="B9" s="380" t="s">
        <v>3311</v>
      </c>
      <c r="C9" s="376"/>
      <c r="D9" s="4"/>
      <c r="E9" s="4"/>
      <c r="F9" s="4"/>
      <c r="G9" s="4"/>
      <c r="H9" s="4"/>
      <c r="I9" s="4"/>
      <c r="J9" s="4"/>
      <c r="K9" s="4"/>
      <c r="L9" s="4"/>
      <c r="M9" s="4"/>
      <c r="N9" s="4"/>
      <c r="O9" s="4"/>
      <c r="P9" s="4"/>
      <c r="Q9" s="4"/>
    </row>
    <row r="10" spans="1:17" ht="61.5" hidden="1" customHeight="1" x14ac:dyDescent="0.25">
      <c r="A10" s="43" t="s">
        <v>3310</v>
      </c>
      <c r="B10" s="380" t="s">
        <v>3312</v>
      </c>
      <c r="C10" s="376"/>
      <c r="D10" s="4"/>
      <c r="E10" s="4"/>
      <c r="F10" s="4"/>
      <c r="G10" s="4"/>
      <c r="H10" s="4"/>
      <c r="I10" s="4"/>
      <c r="J10" s="4"/>
      <c r="K10" s="4"/>
      <c r="L10" s="4"/>
      <c r="M10" s="4"/>
      <c r="N10" s="4"/>
      <c r="O10" s="4"/>
      <c r="P10" s="4"/>
      <c r="Q10" s="4"/>
    </row>
    <row r="11" spans="1:17" ht="43.5" hidden="1" customHeight="1" x14ac:dyDescent="0.25">
      <c r="A11" s="43" t="s">
        <v>3310</v>
      </c>
      <c r="B11" s="380" t="s">
        <v>3313</v>
      </c>
      <c r="C11" s="376"/>
      <c r="D11" s="4"/>
      <c r="E11" s="4"/>
      <c r="F11" s="4"/>
      <c r="G11" s="4"/>
      <c r="H11" s="4"/>
      <c r="I11" s="4"/>
      <c r="J11" s="4"/>
      <c r="K11" s="4"/>
      <c r="L11" s="4"/>
      <c r="M11" s="4"/>
      <c r="N11" s="4"/>
      <c r="O11" s="4"/>
      <c r="P11" s="4"/>
      <c r="Q11" s="4"/>
    </row>
    <row r="12" spans="1:17" ht="27.75" hidden="1" customHeight="1" x14ac:dyDescent="0.25">
      <c r="A12" s="43" t="s">
        <v>3314</v>
      </c>
      <c r="B12" s="380" t="s">
        <v>3315</v>
      </c>
      <c r="C12" s="376"/>
      <c r="D12" s="4"/>
      <c r="E12" s="4"/>
      <c r="F12" s="4"/>
      <c r="G12" s="4"/>
      <c r="H12" s="4"/>
      <c r="I12" s="4"/>
      <c r="J12" s="4"/>
      <c r="K12" s="4"/>
      <c r="L12" s="4"/>
      <c r="M12" s="4"/>
      <c r="N12" s="4"/>
      <c r="O12" s="4"/>
      <c r="P12" s="4"/>
      <c r="Q12" s="4"/>
    </row>
    <row r="13" spans="1:17" ht="27.75" hidden="1" customHeight="1" x14ac:dyDescent="0.25">
      <c r="A13" s="43" t="s">
        <v>3316</v>
      </c>
      <c r="B13" s="380" t="s">
        <v>3317</v>
      </c>
      <c r="C13" s="376"/>
      <c r="D13" s="4"/>
      <c r="E13" s="4"/>
      <c r="F13" s="4"/>
      <c r="G13" s="4"/>
      <c r="H13" s="4"/>
      <c r="I13" s="4"/>
      <c r="J13" s="4"/>
      <c r="K13" s="4"/>
      <c r="L13" s="4"/>
      <c r="M13" s="4"/>
      <c r="N13" s="4"/>
      <c r="O13" s="4"/>
      <c r="P13" s="4"/>
      <c r="Q13" s="4"/>
    </row>
    <row r="14" spans="1:17" ht="45.75" hidden="1" customHeight="1" x14ac:dyDescent="0.25">
      <c r="A14" s="43" t="s">
        <v>3318</v>
      </c>
      <c r="B14" s="380" t="s">
        <v>3319</v>
      </c>
      <c r="C14" s="376"/>
      <c r="D14" s="4"/>
      <c r="E14" s="4"/>
      <c r="F14" s="4"/>
      <c r="G14" s="4"/>
      <c r="H14" s="4"/>
      <c r="I14" s="4"/>
      <c r="J14" s="4"/>
      <c r="K14" s="4"/>
      <c r="L14" s="4"/>
      <c r="M14" s="4"/>
      <c r="N14" s="4"/>
      <c r="O14" s="4"/>
      <c r="P14" s="4"/>
      <c r="Q14" s="4"/>
    </row>
    <row r="15" spans="1:17" ht="45.75" hidden="1" customHeight="1" x14ac:dyDescent="0.25">
      <c r="A15" s="43" t="s">
        <v>3320</v>
      </c>
      <c r="B15" s="380" t="s">
        <v>3321</v>
      </c>
      <c r="C15" s="376"/>
      <c r="D15" s="4"/>
      <c r="E15" s="4"/>
      <c r="F15" s="4"/>
      <c r="G15" s="4"/>
      <c r="H15" s="4"/>
      <c r="I15" s="4"/>
      <c r="J15" s="4"/>
      <c r="K15" s="4"/>
      <c r="L15" s="4"/>
      <c r="M15" s="4"/>
      <c r="N15" s="4"/>
      <c r="O15" s="4"/>
      <c r="P15" s="4"/>
      <c r="Q15" s="4"/>
    </row>
    <row r="16" spans="1:17" ht="51" hidden="1" customHeight="1" x14ac:dyDescent="0.25">
      <c r="A16" s="43" t="s">
        <v>3322</v>
      </c>
      <c r="B16" s="380" t="s">
        <v>3323</v>
      </c>
      <c r="C16" s="376"/>
      <c r="D16" s="4"/>
      <c r="E16" s="4"/>
      <c r="F16" s="4"/>
      <c r="G16" s="4"/>
      <c r="H16" s="4"/>
      <c r="I16" s="4"/>
      <c r="J16" s="4"/>
      <c r="K16" s="4"/>
      <c r="L16" s="4"/>
      <c r="M16" s="4"/>
      <c r="N16" s="4"/>
      <c r="O16" s="4"/>
      <c r="P16" s="4"/>
      <c r="Q16" s="4"/>
    </row>
    <row r="17" spans="1:17" ht="27.75" hidden="1" customHeight="1" x14ac:dyDescent="0.25">
      <c r="A17" s="43" t="s">
        <v>3324</v>
      </c>
      <c r="B17" s="380" t="s">
        <v>3325</v>
      </c>
      <c r="C17" s="376"/>
      <c r="D17" s="4"/>
      <c r="E17" s="4"/>
      <c r="F17" s="4"/>
      <c r="G17" s="4"/>
      <c r="H17" s="4"/>
      <c r="I17" s="4"/>
      <c r="J17" s="4"/>
      <c r="K17" s="4"/>
      <c r="L17" s="4"/>
      <c r="M17" s="4"/>
      <c r="N17" s="4"/>
      <c r="O17" s="4"/>
      <c r="P17" s="4"/>
      <c r="Q17" s="4"/>
    </row>
    <row r="18" spans="1:17" ht="27.75" hidden="1" customHeight="1" x14ac:dyDescent="0.25">
      <c r="A18" s="43" t="s">
        <v>3326</v>
      </c>
      <c r="B18" s="380" t="s">
        <v>3327</v>
      </c>
      <c r="C18" s="376"/>
      <c r="D18" s="4"/>
      <c r="E18" s="4"/>
      <c r="F18" s="4"/>
      <c r="G18" s="4"/>
      <c r="H18" s="4"/>
      <c r="I18" s="4"/>
      <c r="J18" s="4"/>
      <c r="K18" s="4"/>
      <c r="L18" s="4"/>
      <c r="M18" s="4"/>
      <c r="N18" s="4"/>
      <c r="O18" s="4"/>
      <c r="P18" s="4"/>
      <c r="Q18" s="4"/>
    </row>
    <row r="19" spans="1:17" ht="45" hidden="1" customHeight="1" x14ac:dyDescent="0.25">
      <c r="A19" s="43" t="s">
        <v>3326</v>
      </c>
      <c r="B19" s="380" t="s">
        <v>3328</v>
      </c>
      <c r="C19" s="376"/>
      <c r="D19" s="4"/>
      <c r="E19" s="4"/>
      <c r="F19" s="4"/>
      <c r="G19" s="4"/>
      <c r="H19" s="4"/>
      <c r="I19" s="4"/>
      <c r="J19" s="4"/>
      <c r="K19" s="4"/>
      <c r="L19" s="4"/>
      <c r="M19" s="4"/>
      <c r="N19" s="4"/>
      <c r="O19" s="4"/>
      <c r="P19" s="4"/>
      <c r="Q19" s="4"/>
    </row>
    <row r="20" spans="1:17" ht="45" hidden="1" customHeight="1" x14ac:dyDescent="0.25">
      <c r="A20" s="43" t="s">
        <v>3329</v>
      </c>
      <c r="B20" s="380" t="s">
        <v>3330</v>
      </c>
      <c r="C20" s="376"/>
      <c r="D20" s="4"/>
      <c r="E20" s="4"/>
      <c r="F20" s="4"/>
      <c r="G20" s="4"/>
      <c r="H20" s="4"/>
      <c r="I20" s="4"/>
      <c r="J20" s="4"/>
      <c r="K20" s="4"/>
      <c r="L20" s="4"/>
      <c r="M20" s="4"/>
      <c r="N20" s="4"/>
      <c r="O20" s="4"/>
      <c r="P20" s="4"/>
      <c r="Q20" s="4"/>
    </row>
    <row r="21" spans="1:17" ht="30" hidden="1" customHeight="1" x14ac:dyDescent="0.25">
      <c r="A21" s="43" t="s">
        <v>3331</v>
      </c>
      <c r="B21" s="380" t="s">
        <v>3332</v>
      </c>
      <c r="C21" s="376"/>
      <c r="D21" s="4"/>
      <c r="E21" s="4"/>
      <c r="F21" s="4"/>
      <c r="G21" s="4"/>
      <c r="H21" s="4"/>
      <c r="I21" s="4"/>
      <c r="J21" s="4"/>
      <c r="K21" s="4"/>
      <c r="L21" s="4"/>
      <c r="M21" s="4"/>
      <c r="N21" s="4"/>
      <c r="O21" s="4"/>
      <c r="P21" s="4"/>
      <c r="Q21" s="4"/>
    </row>
    <row r="22" spans="1:17" ht="30" hidden="1" customHeight="1" x14ac:dyDescent="0.25">
      <c r="A22" s="43" t="s">
        <v>3333</v>
      </c>
      <c r="B22" s="380" t="s">
        <v>3334</v>
      </c>
      <c r="C22" s="376"/>
      <c r="D22" s="4"/>
      <c r="E22" s="4"/>
      <c r="F22" s="4"/>
      <c r="G22" s="4"/>
      <c r="H22" s="4"/>
      <c r="I22" s="4"/>
      <c r="J22" s="4"/>
      <c r="K22" s="4"/>
      <c r="L22" s="4"/>
      <c r="M22" s="4"/>
      <c r="N22" s="4"/>
      <c r="O22" s="4"/>
      <c r="P22" s="4"/>
      <c r="Q22" s="4"/>
    </row>
    <row r="23" spans="1:17" ht="30" hidden="1" customHeight="1" x14ac:dyDescent="0.25">
      <c r="A23" s="43" t="s">
        <v>3335</v>
      </c>
      <c r="B23" s="380" t="s">
        <v>3336</v>
      </c>
      <c r="C23" s="376"/>
      <c r="D23" s="4"/>
      <c r="E23" s="4"/>
      <c r="F23" s="4"/>
      <c r="G23" s="4"/>
      <c r="H23" s="4"/>
      <c r="I23" s="4"/>
      <c r="J23" s="4"/>
      <c r="K23" s="4"/>
      <c r="L23" s="4"/>
      <c r="M23" s="4"/>
      <c r="N23" s="4"/>
      <c r="O23" s="4"/>
      <c r="P23" s="4"/>
      <c r="Q23" s="4"/>
    </row>
    <row r="24" spans="1:17" ht="30" hidden="1" customHeight="1" x14ac:dyDescent="0.25">
      <c r="A24" s="43" t="s">
        <v>3337</v>
      </c>
      <c r="B24" s="380" t="s">
        <v>3338</v>
      </c>
      <c r="C24" s="376"/>
      <c r="D24" s="4"/>
      <c r="E24" s="4"/>
      <c r="F24" s="4"/>
      <c r="G24" s="4"/>
      <c r="H24" s="4"/>
      <c r="I24" s="4"/>
      <c r="J24" s="4"/>
      <c r="K24" s="4"/>
      <c r="L24" s="4"/>
      <c r="M24" s="4"/>
      <c r="N24" s="4"/>
      <c r="O24" s="4"/>
      <c r="P24" s="4"/>
      <c r="Q24" s="4"/>
    </row>
    <row r="25" spans="1:17" ht="30" hidden="1" customHeight="1" x14ac:dyDescent="0.25">
      <c r="A25" s="43" t="s">
        <v>3339</v>
      </c>
      <c r="B25" s="380" t="s">
        <v>3340</v>
      </c>
      <c r="C25" s="376"/>
      <c r="D25" s="4"/>
      <c r="E25" s="4"/>
      <c r="F25" s="4"/>
      <c r="G25" s="4"/>
      <c r="H25" s="4"/>
      <c r="I25" s="4"/>
      <c r="J25" s="4"/>
      <c r="K25" s="4"/>
      <c r="L25" s="4"/>
      <c r="M25" s="4"/>
      <c r="N25" s="4"/>
      <c r="O25" s="4"/>
      <c r="P25" s="4"/>
      <c r="Q25" s="4"/>
    </row>
    <row r="26" spans="1:17" ht="30" hidden="1" customHeight="1" x14ac:dyDescent="0.25">
      <c r="A26" s="43" t="s">
        <v>3341</v>
      </c>
      <c r="B26" s="380" t="s">
        <v>3342</v>
      </c>
      <c r="C26" s="376"/>
      <c r="D26" s="4"/>
      <c r="E26" s="4"/>
      <c r="F26" s="4"/>
      <c r="G26" s="4"/>
      <c r="H26" s="4"/>
      <c r="I26" s="4"/>
      <c r="J26" s="4"/>
      <c r="K26" s="4"/>
      <c r="L26" s="4"/>
      <c r="M26" s="4"/>
      <c r="N26" s="4"/>
      <c r="O26" s="4"/>
      <c r="P26" s="4"/>
      <c r="Q26" s="4"/>
    </row>
    <row r="27" spans="1:17" ht="70.5" hidden="1" customHeight="1" x14ac:dyDescent="0.25">
      <c r="A27" s="43" t="s">
        <v>3343</v>
      </c>
      <c r="B27" s="380" t="s">
        <v>3344</v>
      </c>
      <c r="C27" s="376"/>
      <c r="D27" s="4"/>
      <c r="E27" s="4"/>
      <c r="F27" s="4"/>
      <c r="G27" s="4"/>
      <c r="H27" s="4"/>
      <c r="I27" s="4"/>
      <c r="J27" s="4"/>
      <c r="K27" s="4"/>
      <c r="L27" s="4"/>
      <c r="M27" s="4"/>
      <c r="N27" s="4"/>
      <c r="O27" s="4"/>
      <c r="P27" s="4"/>
      <c r="Q27" s="4"/>
    </row>
    <row r="28" spans="1:17" ht="48" hidden="1" customHeight="1" x14ac:dyDescent="0.25">
      <c r="A28" s="43" t="s">
        <v>3345</v>
      </c>
      <c r="B28" s="380" t="s">
        <v>3346</v>
      </c>
      <c r="C28" s="376"/>
      <c r="D28" s="4"/>
      <c r="E28" s="4"/>
      <c r="F28" s="4"/>
      <c r="G28" s="4"/>
      <c r="H28" s="4"/>
      <c r="I28" s="4"/>
      <c r="J28" s="4"/>
      <c r="K28" s="4"/>
      <c r="L28" s="4"/>
      <c r="M28" s="4"/>
      <c r="N28" s="4"/>
      <c r="O28" s="4"/>
      <c r="P28" s="4"/>
      <c r="Q28" s="4"/>
    </row>
    <row r="29" spans="1:17" ht="100.5" hidden="1" customHeight="1" x14ac:dyDescent="0.25">
      <c r="A29" s="43" t="s">
        <v>3347</v>
      </c>
      <c r="B29" s="380" t="s">
        <v>3348</v>
      </c>
      <c r="C29" s="376"/>
      <c r="D29" s="4"/>
      <c r="E29" s="4"/>
      <c r="F29" s="4"/>
      <c r="G29" s="4"/>
      <c r="H29" s="4"/>
      <c r="I29" s="4"/>
      <c r="J29" s="4"/>
      <c r="K29" s="4"/>
      <c r="L29" s="4"/>
      <c r="M29" s="4"/>
      <c r="N29" s="4"/>
      <c r="O29" s="4"/>
      <c r="P29" s="4"/>
      <c r="Q29" s="4"/>
    </row>
    <row r="30" spans="1:17" ht="45" hidden="1" customHeight="1" x14ac:dyDescent="0.25">
      <c r="A30" s="43" t="s">
        <v>3349</v>
      </c>
      <c r="B30" s="380" t="s">
        <v>3350</v>
      </c>
      <c r="C30" s="376"/>
      <c r="D30" s="4"/>
      <c r="E30" s="4"/>
      <c r="F30" s="4"/>
      <c r="G30" s="4"/>
      <c r="H30" s="4"/>
      <c r="I30" s="4"/>
      <c r="J30" s="4"/>
      <c r="K30" s="4"/>
      <c r="L30" s="4"/>
      <c r="M30" s="4"/>
      <c r="N30" s="4"/>
      <c r="O30" s="4"/>
      <c r="P30" s="4"/>
      <c r="Q30" s="4"/>
    </row>
    <row r="31" spans="1:17" ht="45" hidden="1" customHeight="1" x14ac:dyDescent="0.25">
      <c r="A31" s="43" t="s">
        <v>3351</v>
      </c>
      <c r="B31" s="380" t="s">
        <v>3352</v>
      </c>
      <c r="C31" s="376"/>
      <c r="D31" s="4"/>
      <c r="E31" s="4"/>
      <c r="F31" s="4"/>
      <c r="G31" s="4"/>
      <c r="H31" s="4"/>
      <c r="I31" s="4"/>
      <c r="J31" s="4"/>
      <c r="K31" s="4"/>
      <c r="L31" s="4"/>
      <c r="M31" s="4"/>
      <c r="N31" s="4"/>
      <c r="O31" s="4"/>
      <c r="P31" s="4"/>
      <c r="Q31" s="4"/>
    </row>
    <row r="32" spans="1:17" ht="45" hidden="1" customHeight="1" x14ac:dyDescent="0.25">
      <c r="A32" s="43" t="s">
        <v>3353</v>
      </c>
      <c r="B32" s="380" t="s">
        <v>3354</v>
      </c>
      <c r="C32" s="376"/>
      <c r="D32" s="4"/>
      <c r="E32" s="4"/>
      <c r="F32" s="4"/>
      <c r="G32" s="4"/>
      <c r="H32" s="4"/>
      <c r="I32" s="4"/>
      <c r="J32" s="4"/>
      <c r="K32" s="4"/>
      <c r="L32" s="4"/>
      <c r="M32" s="4"/>
      <c r="N32" s="4"/>
      <c r="O32" s="4"/>
      <c r="P32" s="4"/>
      <c r="Q32" s="4"/>
    </row>
    <row r="33" spans="1:17" ht="72" hidden="1" customHeight="1" x14ac:dyDescent="0.25">
      <c r="A33" s="43" t="s">
        <v>3355</v>
      </c>
      <c r="B33" s="380" t="s">
        <v>3356</v>
      </c>
      <c r="C33" s="376"/>
      <c r="D33" s="4"/>
      <c r="E33" s="4"/>
      <c r="F33" s="4"/>
      <c r="G33" s="4"/>
      <c r="H33" s="4"/>
      <c r="I33" s="4"/>
      <c r="J33" s="4"/>
      <c r="K33" s="4"/>
      <c r="L33" s="4"/>
      <c r="M33" s="4"/>
      <c r="N33" s="4"/>
      <c r="O33" s="4"/>
      <c r="P33" s="4"/>
      <c r="Q33" s="4"/>
    </row>
    <row r="34" spans="1:17" ht="79.5" hidden="1" customHeight="1" x14ac:dyDescent="0.25">
      <c r="A34" s="43" t="s">
        <v>3357</v>
      </c>
      <c r="B34" s="380" t="s">
        <v>3358</v>
      </c>
      <c r="C34" s="376"/>
      <c r="D34" s="4"/>
      <c r="E34" s="4"/>
      <c r="F34" s="4"/>
      <c r="G34" s="4"/>
      <c r="H34" s="4"/>
      <c r="I34" s="4"/>
      <c r="J34" s="4"/>
      <c r="K34" s="4"/>
      <c r="L34" s="4"/>
      <c r="M34" s="4"/>
      <c r="N34" s="4"/>
      <c r="O34" s="4"/>
      <c r="P34" s="4"/>
      <c r="Q34" s="4"/>
    </row>
    <row r="35" spans="1:17" ht="70.5" hidden="1" customHeight="1" x14ac:dyDescent="0.25">
      <c r="A35" s="43" t="s">
        <v>3359</v>
      </c>
      <c r="B35" s="380" t="s">
        <v>3360</v>
      </c>
      <c r="C35" s="376"/>
      <c r="D35" s="4"/>
      <c r="E35" s="4"/>
      <c r="F35" s="4"/>
      <c r="G35" s="4"/>
      <c r="H35" s="4"/>
      <c r="I35" s="4"/>
      <c r="J35" s="4"/>
      <c r="K35" s="4"/>
      <c r="L35" s="4"/>
      <c r="M35" s="4"/>
      <c r="N35" s="4"/>
      <c r="O35" s="4"/>
      <c r="P35" s="4"/>
      <c r="Q35" s="4"/>
    </row>
    <row r="36" spans="1:17" ht="45.75" hidden="1" customHeight="1" x14ac:dyDescent="0.25">
      <c r="A36" s="43" t="s">
        <v>3361</v>
      </c>
      <c r="B36" s="380" t="s">
        <v>3362</v>
      </c>
      <c r="C36" s="376"/>
      <c r="D36" s="4"/>
      <c r="E36" s="4"/>
      <c r="F36" s="4"/>
      <c r="G36" s="4"/>
      <c r="H36" s="4"/>
      <c r="I36" s="4"/>
      <c r="J36" s="4"/>
      <c r="K36" s="4"/>
      <c r="L36" s="4"/>
      <c r="M36" s="4"/>
      <c r="N36" s="4"/>
      <c r="O36" s="4"/>
      <c r="P36" s="4"/>
      <c r="Q36" s="4"/>
    </row>
    <row r="37" spans="1:17" ht="54.75" hidden="1" customHeight="1" x14ac:dyDescent="0.25">
      <c r="A37" s="43" t="s">
        <v>3363</v>
      </c>
      <c r="B37" s="380" t="s">
        <v>3364</v>
      </c>
      <c r="C37" s="376"/>
      <c r="D37" s="4"/>
      <c r="E37" s="4"/>
      <c r="F37" s="4"/>
      <c r="G37" s="4"/>
      <c r="H37" s="4"/>
      <c r="I37" s="4"/>
      <c r="J37" s="4"/>
      <c r="K37" s="4"/>
      <c r="L37" s="4"/>
      <c r="M37" s="4"/>
      <c r="N37" s="4"/>
      <c r="O37" s="4"/>
      <c r="P37" s="4"/>
      <c r="Q37" s="4"/>
    </row>
    <row r="38" spans="1:17" ht="37.5" hidden="1" customHeight="1" x14ac:dyDescent="0.25">
      <c r="A38" s="43" t="s">
        <v>3365</v>
      </c>
      <c r="B38" s="380" t="s">
        <v>3366</v>
      </c>
      <c r="C38" s="376"/>
      <c r="D38" s="4"/>
      <c r="E38" s="4"/>
      <c r="F38" s="4"/>
      <c r="G38" s="4"/>
      <c r="H38" s="4"/>
      <c r="I38" s="4"/>
      <c r="J38" s="4"/>
      <c r="K38" s="4"/>
      <c r="L38" s="4"/>
      <c r="M38" s="4"/>
      <c r="N38" s="4"/>
      <c r="O38" s="4"/>
      <c r="P38" s="4"/>
      <c r="Q38" s="4"/>
    </row>
    <row r="39" spans="1:17" ht="61.5" hidden="1" customHeight="1" x14ac:dyDescent="0.25">
      <c r="A39" s="43" t="s">
        <v>3367</v>
      </c>
      <c r="B39" s="380" t="s">
        <v>3368</v>
      </c>
      <c r="C39" s="376"/>
      <c r="D39" s="4"/>
      <c r="E39" s="4"/>
      <c r="F39" s="4"/>
      <c r="G39" s="4"/>
      <c r="H39" s="4"/>
      <c r="I39" s="4"/>
      <c r="J39" s="4"/>
      <c r="K39" s="4"/>
      <c r="L39" s="4"/>
      <c r="M39" s="4"/>
      <c r="N39" s="4"/>
      <c r="O39" s="4"/>
      <c r="P39" s="4"/>
      <c r="Q39" s="4"/>
    </row>
    <row r="40" spans="1:17" ht="53.25" hidden="1" customHeight="1" x14ac:dyDescent="0.25">
      <c r="A40" s="43" t="s">
        <v>3369</v>
      </c>
      <c r="B40" s="380" t="s">
        <v>3370</v>
      </c>
      <c r="C40" s="376"/>
      <c r="D40" s="4"/>
      <c r="E40" s="4"/>
      <c r="F40" s="4"/>
      <c r="G40" s="4"/>
      <c r="H40" s="4"/>
      <c r="I40" s="4"/>
      <c r="J40" s="4"/>
      <c r="K40" s="4"/>
      <c r="L40" s="4"/>
      <c r="M40" s="4"/>
      <c r="N40" s="4"/>
      <c r="O40" s="4"/>
      <c r="P40" s="4"/>
      <c r="Q40" s="4"/>
    </row>
    <row r="41" spans="1:17" ht="73.5" hidden="1" customHeight="1" x14ac:dyDescent="0.25">
      <c r="A41" s="43" t="s">
        <v>3371</v>
      </c>
      <c r="B41" s="380" t="s">
        <v>3372</v>
      </c>
      <c r="C41" s="376"/>
      <c r="D41" s="4"/>
      <c r="E41" s="4"/>
      <c r="F41" s="4"/>
      <c r="G41" s="4"/>
      <c r="H41" s="4"/>
      <c r="I41" s="4"/>
      <c r="J41" s="4"/>
      <c r="K41" s="4"/>
      <c r="L41" s="4"/>
      <c r="M41" s="4"/>
      <c r="N41" s="4"/>
      <c r="O41" s="4"/>
      <c r="P41" s="4"/>
      <c r="Q41" s="4"/>
    </row>
    <row r="42" spans="1:17" ht="57.75" hidden="1" customHeight="1" x14ac:dyDescent="0.25">
      <c r="A42" s="43" t="s">
        <v>3373</v>
      </c>
      <c r="B42" s="380" t="s">
        <v>3374</v>
      </c>
      <c r="C42" s="376"/>
      <c r="D42" s="4"/>
      <c r="E42" s="4"/>
      <c r="F42" s="4"/>
      <c r="G42" s="4"/>
      <c r="H42" s="4"/>
      <c r="I42" s="4"/>
      <c r="J42" s="4"/>
      <c r="K42" s="4"/>
      <c r="L42" s="4"/>
      <c r="M42" s="4"/>
      <c r="N42" s="4"/>
      <c r="O42" s="4"/>
      <c r="P42" s="4"/>
      <c r="Q42" s="4"/>
    </row>
    <row r="43" spans="1:17" ht="84" hidden="1" customHeight="1" x14ac:dyDescent="0.25">
      <c r="A43" s="43" t="s">
        <v>3375</v>
      </c>
      <c r="B43" s="380" t="s">
        <v>3376</v>
      </c>
      <c r="C43" s="376"/>
      <c r="D43" s="4"/>
      <c r="E43" s="4"/>
      <c r="F43" s="4"/>
      <c r="G43" s="4"/>
      <c r="H43" s="4"/>
      <c r="I43" s="4"/>
      <c r="J43" s="4"/>
      <c r="K43" s="4"/>
      <c r="L43" s="4"/>
      <c r="M43" s="4"/>
      <c r="N43" s="4"/>
      <c r="O43" s="4"/>
      <c r="P43" s="4"/>
      <c r="Q43" s="4"/>
    </row>
    <row r="44" spans="1:17" ht="48" hidden="1" customHeight="1" x14ac:dyDescent="0.25">
      <c r="A44" s="43" t="s">
        <v>3377</v>
      </c>
      <c r="B44" s="380" t="s">
        <v>3378</v>
      </c>
      <c r="C44" s="376"/>
      <c r="D44" s="4"/>
      <c r="E44" s="4"/>
      <c r="F44" s="4"/>
      <c r="G44" s="4"/>
      <c r="H44" s="4"/>
      <c r="I44" s="4"/>
      <c r="J44" s="4"/>
      <c r="K44" s="4"/>
      <c r="L44" s="4"/>
      <c r="M44" s="4"/>
      <c r="N44" s="4"/>
      <c r="O44" s="4"/>
      <c r="P44" s="4"/>
      <c r="Q44" s="4"/>
    </row>
    <row r="45" spans="1:17" ht="57" hidden="1" customHeight="1" x14ac:dyDescent="0.25">
      <c r="A45" s="43" t="s">
        <v>3379</v>
      </c>
      <c r="B45" s="380" t="s">
        <v>3380</v>
      </c>
      <c r="C45" s="376"/>
      <c r="D45" s="4"/>
      <c r="E45" s="4"/>
      <c r="F45" s="4"/>
      <c r="G45" s="4"/>
      <c r="H45" s="4"/>
      <c r="I45" s="4"/>
      <c r="J45" s="4"/>
      <c r="K45" s="4"/>
      <c r="L45" s="4"/>
      <c r="M45" s="4"/>
      <c r="N45" s="4"/>
      <c r="O45" s="4"/>
      <c r="P45" s="4"/>
      <c r="Q45" s="4"/>
    </row>
    <row r="46" spans="1:17" ht="73.5" hidden="1" customHeight="1" x14ac:dyDescent="0.25">
      <c r="A46" s="43" t="s">
        <v>3381</v>
      </c>
      <c r="B46" s="381" t="s">
        <v>3382</v>
      </c>
      <c r="C46" s="376"/>
      <c r="D46" s="41"/>
      <c r="E46" s="4"/>
      <c r="F46" s="4"/>
      <c r="G46" s="4"/>
      <c r="H46" s="4"/>
      <c r="I46" s="4"/>
      <c r="J46" s="4"/>
      <c r="K46" s="4"/>
      <c r="L46" s="4"/>
      <c r="M46" s="4"/>
      <c r="N46" s="4"/>
      <c r="O46" s="4"/>
      <c r="P46" s="4"/>
      <c r="Q46" s="4"/>
    </row>
    <row r="47" spans="1:17" ht="66" hidden="1" customHeight="1" x14ac:dyDescent="0.25">
      <c r="A47" s="48" t="s">
        <v>3383</v>
      </c>
      <c r="B47" s="382" t="s">
        <v>3384</v>
      </c>
      <c r="C47" s="382"/>
      <c r="D47" s="4"/>
      <c r="E47" s="4"/>
      <c r="F47" s="4"/>
      <c r="G47" s="4"/>
      <c r="H47" s="4"/>
      <c r="I47" s="4"/>
      <c r="J47" s="4"/>
      <c r="K47" s="4"/>
      <c r="L47" s="4"/>
      <c r="M47" s="4"/>
      <c r="N47" s="4"/>
      <c r="O47" s="4"/>
      <c r="P47" s="4"/>
      <c r="Q47" s="4"/>
    </row>
    <row r="48" spans="1:17" ht="123.75" customHeight="1" x14ac:dyDescent="0.25">
      <c r="A48" s="269" t="s">
        <v>3385</v>
      </c>
      <c r="B48" s="379" t="s">
        <v>3386</v>
      </c>
      <c r="C48" s="378"/>
      <c r="D48" s="4"/>
      <c r="E48" s="4"/>
      <c r="F48" s="4"/>
      <c r="G48" s="4"/>
      <c r="H48" s="4"/>
      <c r="I48" s="4"/>
      <c r="J48" s="4"/>
      <c r="K48" s="4"/>
      <c r="L48" s="4"/>
      <c r="M48" s="4"/>
      <c r="N48" s="4"/>
      <c r="O48" s="4"/>
      <c r="P48" s="4"/>
      <c r="Q48" s="4"/>
    </row>
    <row r="49" spans="1:17" ht="34.5" customHeight="1" x14ac:dyDescent="0.25">
      <c r="A49" s="269" t="s">
        <v>3387</v>
      </c>
      <c r="B49" s="377" t="s">
        <v>3388</v>
      </c>
      <c r="C49" s="378"/>
      <c r="D49" s="4"/>
      <c r="E49" s="4"/>
      <c r="F49" s="4"/>
      <c r="G49" s="4"/>
      <c r="H49" s="4"/>
      <c r="I49" s="4"/>
      <c r="J49" s="4"/>
      <c r="K49" s="4"/>
      <c r="L49" s="4"/>
      <c r="M49" s="4"/>
      <c r="N49" s="4"/>
      <c r="O49" s="4"/>
      <c r="P49" s="4"/>
      <c r="Q49" s="4"/>
    </row>
    <row r="50" spans="1:17" ht="34.5" customHeight="1" x14ac:dyDescent="0.25">
      <c r="A50" s="269" t="s">
        <v>3389</v>
      </c>
      <c r="B50" s="377" t="s">
        <v>3390</v>
      </c>
      <c r="C50" s="378"/>
      <c r="D50" s="4"/>
      <c r="E50" s="4"/>
      <c r="F50" s="4"/>
      <c r="G50" s="4"/>
      <c r="H50" s="4"/>
      <c r="I50" s="4"/>
      <c r="J50" s="4"/>
      <c r="K50" s="4"/>
      <c r="L50" s="4"/>
      <c r="M50" s="4"/>
      <c r="N50" s="4"/>
      <c r="O50" s="4"/>
      <c r="P50" s="4"/>
      <c r="Q50" s="4"/>
    </row>
    <row r="51" spans="1:17" ht="31.5" customHeight="1" x14ac:dyDescent="0.25">
      <c r="A51" s="311" t="s">
        <v>3391</v>
      </c>
      <c r="B51" s="375"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2023-01-24T12:32:58Z</cp:lastPrinted>
  <dcterms:created xsi:type="dcterms:W3CDTF">2022-04-01T05:14:30Z</dcterms:created>
  <dcterms:modified xsi:type="dcterms:W3CDTF">2023-02-08T10:43:01Z</dcterms:modified>
</cp:coreProperties>
</file>